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X:\Verkauf\2 - Projekte\2025-01 - DB B+R Offensive\Vertrieb\Bestellformular\"/>
    </mc:Choice>
  </mc:AlternateContent>
  <xr:revisionPtr revIDLastSave="0" documentId="13_ncr:1_{C1784F6B-9BE9-4E88-A5A9-4F39B8D5621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ammelschließanlage K27 7,55m" sheetId="1" r:id="rId1"/>
    <sheet name="Sammelschließanlage K27FL 6,50m" sheetId="7" r:id="rId2"/>
    <sheet name="Überdachung K27 7,50m" sheetId="8" r:id="rId3"/>
    <sheet name="Überdachung K27 5,65m" sheetId="9" r:id="rId4"/>
    <sheet name="Werte" sheetId="6" state="hidden" r:id="rId5"/>
  </sheets>
  <definedNames>
    <definedName name="_xlnm.Print_Area" localSheetId="0">'Sammelschließanlage K27 7,55m'!$A$1:$G$104</definedName>
    <definedName name="_xlnm.Print_Area" localSheetId="1">'Sammelschließanlage K27FL 6,50m'!$A$1:$G$100</definedName>
    <definedName name="_xlnm.Print_Area" localSheetId="3">'Überdachung K27 5,65m'!$A$1:$G$80</definedName>
    <definedName name="_xlnm.Print_Area" localSheetId="2">'Überdachung K27 7,50m'!$A$1:$G$91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57" i="7" l="1"/>
  <c r="G61" i="1"/>
  <c r="F75" i="8"/>
  <c r="F77" i="7"/>
  <c r="G60" i="9"/>
  <c r="F61" i="9"/>
  <c r="G61" i="9" s="1"/>
  <c r="F73" i="8"/>
  <c r="G75" i="8"/>
  <c r="G73" i="8"/>
  <c r="G77" i="7" l="1"/>
  <c r="F81" i="1"/>
  <c r="G81" i="1"/>
  <c r="G77" i="1"/>
  <c r="G76" i="1"/>
  <c r="G75" i="1"/>
  <c r="G74" i="1"/>
  <c r="G54" i="1"/>
  <c r="G53" i="1"/>
  <c r="F63" i="9"/>
  <c r="F79" i="7"/>
  <c r="F83" i="1"/>
  <c r="G73" i="7"/>
  <c r="G72" i="7"/>
  <c r="G71" i="7"/>
  <c r="G63" i="9" l="1"/>
  <c r="G79" i="7"/>
  <c r="G83" i="1"/>
  <c r="G55" i="9"/>
  <c r="G54" i="9"/>
  <c r="G67" i="8"/>
  <c r="G66" i="8"/>
  <c r="G55" i="8"/>
  <c r="G54" i="8"/>
  <c r="G59" i="9" l="1"/>
  <c r="G57" i="9"/>
  <c r="G52" i="9"/>
  <c r="G51" i="9"/>
  <c r="G48" i="9"/>
  <c r="G60" i="8"/>
  <c r="G69" i="8"/>
  <c r="G64" i="8"/>
  <c r="G63" i="8"/>
  <c r="G59" i="8"/>
  <c r="G72" i="8"/>
  <c r="G71" i="8"/>
  <c r="G57" i="8"/>
  <c r="G52" i="8"/>
  <c r="G51" i="8"/>
  <c r="G48" i="8"/>
  <c r="G70" i="7"/>
  <c r="G76" i="7"/>
  <c r="G75" i="7"/>
  <c r="G68" i="7"/>
  <c r="G67" i="7"/>
  <c r="G65" i="7"/>
  <c r="G64" i="7"/>
  <c r="G63" i="7"/>
  <c r="G62" i="7"/>
  <c r="G60" i="7"/>
  <c r="G59" i="7"/>
  <c r="B85" i="7" s="1"/>
  <c r="G58" i="7"/>
  <c r="G56" i="7"/>
  <c r="G50" i="7"/>
  <c r="G49" i="7"/>
  <c r="G53" i="7"/>
  <c r="G52" i="7"/>
  <c r="G46" i="7"/>
  <c r="B81" i="7" s="1"/>
  <c r="G79" i="1"/>
  <c r="G72" i="1"/>
  <c r="G71" i="1"/>
  <c r="G69" i="1"/>
  <c r="G68" i="1"/>
  <c r="G67" i="1"/>
  <c r="G66" i="1"/>
  <c r="G63" i="1"/>
  <c r="G64" i="1"/>
  <c r="G62" i="1"/>
  <c r="G60" i="1"/>
  <c r="G56" i="1"/>
  <c r="G57" i="1"/>
  <c r="G50" i="1"/>
  <c r="G80" i="1"/>
  <c r="B85" i="1" l="1"/>
  <c r="B65" i="9"/>
  <c r="B66" i="9" s="1"/>
  <c r="B67" i="9" s="1"/>
  <c r="B77" i="8"/>
  <c r="B78" i="8" s="1"/>
  <c r="B79" i="8" s="1"/>
  <c r="B89" i="1"/>
  <c r="B93" i="1" s="1"/>
  <c r="B86" i="1"/>
  <c r="B87" i="1" s="1"/>
  <c r="B82" i="7"/>
  <c r="B83" i="7" s="1"/>
  <c r="B86" i="7"/>
  <c r="B87" i="7" s="1"/>
  <c r="B90" i="1" l="1"/>
  <c r="B89" i="7"/>
  <c r="B90" i="7"/>
  <c r="B91" i="7"/>
  <c r="B94" i="1" l="1"/>
  <c r="B91" i="1"/>
  <c r="B95" i="1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<sst xmlns="http://schemas.openxmlformats.org/spreadsheetml/2006/main" count="396" uniqueCount="177">
  <si>
    <t>Einheit</t>
  </si>
  <si>
    <t>einmalig</t>
  </si>
  <si>
    <t>jährlich</t>
  </si>
  <si>
    <t>Preis jährlich netto</t>
  </si>
  <si>
    <t>Preis einmalig netto</t>
  </si>
  <si>
    <t>Preis einmalig brutto</t>
  </si>
  <si>
    <t>Preis gesamt netto</t>
  </si>
  <si>
    <t>Preis gesamt brutto</t>
  </si>
  <si>
    <t>Mehrwertsteuer (19%)</t>
  </si>
  <si>
    <t xml:space="preserve">Ist die Zufahrt zum Aufbau-Standort mit einem 18m LKW-Zug möglich? </t>
  </si>
  <si>
    <t xml:space="preserve">Wird eine verkehrsrechtliche Anordnung benötigt? </t>
  </si>
  <si>
    <t xml:space="preserve">Wird die Anlage näher als 1,5m an einem Gebäude stehen? </t>
  </si>
  <si>
    <t>Es wird die jeweils gültige MwSt. bei Leistungszeitpunkt verwendet.</t>
  </si>
  <si>
    <t>Bilder vom Standort + Zufahrt und Lageplan zugesendet?</t>
  </si>
  <si>
    <t xml:space="preserve">Alle Preise verstehen sich inkl. Transport und Montage. </t>
  </si>
  <si>
    <r>
      <t xml:space="preserve">Ist ein Arbeiten mit Lastzug als Arbeitsplattform (Kran) möglich? </t>
    </r>
    <r>
      <rPr>
        <i/>
        <sz val="10"/>
        <color theme="1"/>
        <rFont val="Arial"/>
        <family val="2"/>
      </rPr>
      <t>(benötigtes Baufeld ca. 20x10m)</t>
    </r>
  </si>
  <si>
    <t xml:space="preserve">Rahmenvereinbarung: 24FEA75571 </t>
  </si>
  <si>
    <t xml:space="preserve">Ansprechpartner für die Auftragsabwicklung: </t>
  </si>
  <si>
    <t>E-Mail:</t>
  </si>
  <si>
    <t>Telefon:</t>
  </si>
  <si>
    <t xml:space="preserve">Standortinformationen: </t>
  </si>
  <si>
    <t>Menge</t>
  </si>
  <si>
    <t xml:space="preserve">Bei mehreren Standorten: Bitte das Formular je Standort ausfüllen. </t>
  </si>
  <si>
    <t>Bei mehreren Anlagen an einem Standort: Bei baugleicher Anlagenkonfiguration ist ein Formular ausreichend. Bei unterschiedlichen Anlagenkonfigurationen ist je Konfiguration ein Formular nötig.</t>
  </si>
  <si>
    <t>Adresse Standort:</t>
  </si>
  <si>
    <t>Geo-Koordinaten Standort:</t>
  </si>
  <si>
    <t>ja</t>
  </si>
  <si>
    <t>nein</t>
  </si>
  <si>
    <t>Checkliste</t>
  </si>
  <si>
    <t>Fotos</t>
  </si>
  <si>
    <t>nein &gt; bitte dem Bestellformular anfügen</t>
  </si>
  <si>
    <t>Gleisentfernung</t>
  </si>
  <si>
    <t>Gleisentferung &gt;10m</t>
  </si>
  <si>
    <t>Gleisentferung 5-10m</t>
  </si>
  <si>
    <t>Gleisentfernung der Gleismitte bis zur ersten Außenkante der Anlage(n):</t>
  </si>
  <si>
    <t xml:space="preserve">Für eine wirksame Bestellung sind alle grauen Felder vollständig auszufüllen. </t>
  </si>
  <si>
    <t>Montageinformationen:</t>
  </si>
  <si>
    <t xml:space="preserve">Bei Montage in Oberleitungsnähe ist vorab die Machbarkeit mit dem Bahnhofsmanagement zu klären. </t>
  </si>
  <si>
    <t>Ausstattungsinformationen:</t>
  </si>
  <si>
    <t>Anzahl abgestellte Fahrräder in der Anlage:</t>
  </si>
  <si>
    <t xml:space="preserve">Die Fahrradparker sind nicht über diesen Rahmenvertrag abrufbar. </t>
  </si>
  <si>
    <t>12 Fahrräder in Reihenparker</t>
  </si>
  <si>
    <t>24 Fahrräder in Doppelstockparker</t>
  </si>
  <si>
    <t>Kommune:
(vollständige Adresse angeben)</t>
  </si>
  <si>
    <t xml:space="preserve">Ansprechpartner für die 
Einweisung der Montage: </t>
  </si>
  <si>
    <t>Besteller &amp; Kontaktdaten:</t>
  </si>
  <si>
    <t>Einzelpreis in € (netto)</t>
  </si>
  <si>
    <t>Gesamtpreis in € (netto)</t>
  </si>
  <si>
    <t>Produkt / Ausstattung</t>
  </si>
  <si>
    <t>Preise sind gültig bis zum 31.01.2026. 
Danach wird der Preisindex des Statistischen Bundesamt einmal jährlich überprüft und ggfs. angepasst.</t>
  </si>
  <si>
    <t xml:space="preserve">Die Lieferung erfolgt 3 Monate nach Bestelleingang zuzüglich 3 Wochen Montagezeitraum. </t>
  </si>
  <si>
    <t xml:space="preserve">Die Rechnung wird nach der Abnahme erstellt. </t>
  </si>
  <si>
    <t>Die Zahlungsfrist beträgt 30 Tage netto nach Eingang einer prüffähigen Rechnung 
(ohne Abzug/Sicherheitseinbehalt).</t>
  </si>
  <si>
    <t>Anzahl Fahrräder SSA</t>
  </si>
  <si>
    <t xml:space="preserve">Anzahl abgestellte Fahrräder in der Anlage: </t>
  </si>
  <si>
    <t>20 Fahrräder in Doppelstockparker (in Grundpreis enthalten)</t>
  </si>
  <si>
    <t xml:space="preserve">Die Lieferung erfolgt 3 Monate nach Bestelleingang zuzüglich 3 Wochen Montagezeitraum.  </t>
  </si>
  <si>
    <t xml:space="preserve">Bei der Montage wird die gesamte Anlage inkl. Wandverkleidung montiert und anschließend abgenommen. Im Nachgang ist bauseits ein Bodenbelag (z.B. Pflasterbelag) herzustellen. </t>
  </si>
  <si>
    <t xml:space="preserve">Eine Montage der Wandverkleidung nach Herstellung des Bodenbelages ist frühzeitig gegen Aufpreis mit Kienzler zu vereinbaren. </t>
  </si>
  <si>
    <t>01.01. Basis-Variante der Sammelschließanlage (SSA)</t>
  </si>
  <si>
    <r>
      <t xml:space="preserve">Wandverkleidung &amp; Schiebetür </t>
    </r>
    <r>
      <rPr>
        <sz val="10"/>
        <color theme="0"/>
        <rFont val="Arial"/>
        <family val="2"/>
      </rPr>
      <t>(erforderlich, nur eine Variante wählbar)</t>
    </r>
  </si>
  <si>
    <r>
      <t>Dacheindeckung</t>
    </r>
    <r>
      <rPr>
        <sz val="10"/>
        <color theme="0"/>
        <rFont val="Arial"/>
        <family val="2"/>
      </rPr>
      <t xml:space="preserve"> (erforderlich, nur eine Variante wählbar)</t>
    </r>
  </si>
  <si>
    <t>01.02. Ausstattungsvarianten zur Basis-Variante der Sammelschließanlage</t>
  </si>
  <si>
    <t>Schließsystem mit Bedieneinheit</t>
  </si>
  <si>
    <t>Schließsystem mit BLE-Technik</t>
  </si>
  <si>
    <r>
      <t xml:space="preserve">01.05. Schließfachanlage für Basis-Variante der Sammelschließanlage </t>
    </r>
    <r>
      <rPr>
        <sz val="10"/>
        <color theme="0"/>
        <rFont val="Arial"/>
        <family val="2"/>
      </rPr>
      <t>(optional, nur in Kombination mit Sammelschließanlage bestellbar)</t>
    </r>
  </si>
  <si>
    <r>
      <t xml:space="preserve">01.06. Statik je Basis-Variante der Sammelschließanlage </t>
    </r>
    <r>
      <rPr>
        <sz val="10"/>
        <color theme="0"/>
        <rFont val="Arial"/>
        <family val="2"/>
      </rPr>
      <t>(erforderlich, nur eine Variante wählbar)</t>
    </r>
  </si>
  <si>
    <t>02.01. Fundamentlose Variante der Sammelschließanlage (SSA-FL)</t>
  </si>
  <si>
    <t>02.02. Ausstattungsvarianten zur fundamentlosen Variante der Sammelschließanlage</t>
  </si>
  <si>
    <r>
      <t xml:space="preserve">01.03. SaaS-Lösung für Basis-Variante der Sammelschließanlage </t>
    </r>
    <r>
      <rPr>
        <sz val="10"/>
        <color theme="0"/>
        <rFont val="Arial"/>
        <family val="2"/>
      </rPr>
      <t>(optional, nur eine Variante wählbar)</t>
    </r>
  </si>
  <si>
    <r>
      <t xml:space="preserve">02.03. SaaS-Lösung für fundamentlose Variante der Sammelschließanlage </t>
    </r>
    <r>
      <rPr>
        <sz val="10"/>
        <color theme="0"/>
        <rFont val="Arial"/>
        <family val="2"/>
      </rPr>
      <t>(optional, nur eine Variante wählbar)</t>
    </r>
  </si>
  <si>
    <r>
      <t xml:space="preserve">01.04. Stromversorgung je Basis-Variante der Sammelschließanlage </t>
    </r>
    <r>
      <rPr>
        <sz val="10"/>
        <color theme="0"/>
        <rFont val="Arial"/>
        <family val="2"/>
      </rPr>
      <t>(erforderlich, nur eine Variante wählbar)</t>
    </r>
  </si>
  <si>
    <r>
      <t xml:space="preserve">02.04. Stromversorgung je fundamentlose Variante der Sammelschließanlage </t>
    </r>
    <r>
      <rPr>
        <sz val="10"/>
        <color theme="0"/>
        <rFont val="Arial"/>
        <family val="2"/>
      </rPr>
      <t>(erforderlich, nur eine Variante wählbar)</t>
    </r>
  </si>
  <si>
    <r>
      <t xml:space="preserve">02.05. Schließfachanlage für fundamentlose der Sammelschließanlage </t>
    </r>
    <r>
      <rPr>
        <sz val="10"/>
        <color theme="0"/>
        <rFont val="Arial"/>
        <family val="2"/>
      </rPr>
      <t>(optional, nur in Kombination mit Sammelschließanlage bestellbar)</t>
    </r>
  </si>
  <si>
    <r>
      <t xml:space="preserve">02.06. Statik je fundamentlose Variante der Sammelschließanlage </t>
    </r>
    <r>
      <rPr>
        <sz val="10"/>
        <color theme="0"/>
        <rFont val="Arial"/>
        <family val="2"/>
      </rPr>
      <t>(erforderlich, nur eine Variante wählbar)</t>
    </r>
  </si>
  <si>
    <r>
      <t xml:space="preserve">Beleuchtung </t>
    </r>
    <r>
      <rPr>
        <sz val="10"/>
        <color theme="0"/>
        <rFont val="Arial"/>
        <family val="2"/>
      </rPr>
      <t>(optional, nur eine Variante wählbar)</t>
    </r>
  </si>
  <si>
    <t>03.01. Basis-Variante der Überdachung (Ü)</t>
  </si>
  <si>
    <t>03.02. Ausstattungsvarianten zur Basis-Variante der Überdachung</t>
  </si>
  <si>
    <r>
      <t xml:space="preserve">03.03. Stromversorgung je Basis-Variante der Überdachung </t>
    </r>
    <r>
      <rPr>
        <sz val="10"/>
        <color theme="0"/>
        <rFont val="Arial"/>
        <family val="2"/>
      </rPr>
      <t>(erforderlich, sofern Beleuchtung beauftragt)</t>
    </r>
  </si>
  <si>
    <r>
      <t>Dacheindeckung Ergänzungsmodul</t>
    </r>
    <r>
      <rPr>
        <sz val="10"/>
        <color theme="0"/>
        <rFont val="Arial"/>
        <family val="2"/>
      </rPr>
      <t xml:space="preserve"> (erforderlich, nur eine Variante wählbar)</t>
    </r>
  </si>
  <si>
    <r>
      <t xml:space="preserve">Beleuchtung Ergänzungsmodul </t>
    </r>
    <r>
      <rPr>
        <sz val="10"/>
        <color theme="0"/>
        <rFont val="Arial"/>
        <family val="2"/>
      </rPr>
      <t>(optional, nur eine Variante wählbar)</t>
    </r>
  </si>
  <si>
    <r>
      <t xml:space="preserve">03.07. Statik je Basis-Variante der Überdachung </t>
    </r>
    <r>
      <rPr>
        <sz val="10"/>
        <color theme="0"/>
        <rFont val="Arial"/>
        <family val="2"/>
      </rPr>
      <t>(erforderlich, nur eine Variante wählbar)</t>
    </r>
  </si>
  <si>
    <t>04.01. Mittlere Variante der Überdachung (ÜM)</t>
  </si>
  <si>
    <t>03.05. Ausstattungsvarianten zum Ergänzungsmodul der Basis-Variante Überdachung</t>
  </si>
  <si>
    <r>
      <t xml:space="preserve">03.06. Stromversorgung je Ergänzungsmodul der Basis-Variante Überdachung </t>
    </r>
    <r>
      <rPr>
        <sz val="10"/>
        <color theme="0"/>
        <rFont val="Arial"/>
        <family val="2"/>
      </rPr>
      <t>(erforderlich, sofern Beleuchtung beauftragt)</t>
    </r>
  </si>
  <si>
    <t>04.02. Ausstattungsvarianten zur mittleren Variante der Überdachung</t>
  </si>
  <si>
    <r>
      <t xml:space="preserve">04.03. Stromversorgung je mittlere Variante der Überdachung </t>
    </r>
    <r>
      <rPr>
        <sz val="10"/>
        <color theme="0"/>
        <rFont val="Arial"/>
        <family val="2"/>
      </rPr>
      <t>(erforderlich, sofern Beleuchtung beauftragt)</t>
    </r>
  </si>
  <si>
    <r>
      <t xml:space="preserve">04.04. Statik je mittlere Variante der Überdachung </t>
    </r>
    <r>
      <rPr>
        <sz val="10"/>
        <color theme="0"/>
        <rFont val="Arial"/>
        <family val="2"/>
      </rPr>
      <t>(erforderlich, nur eine Variante wählbar)</t>
    </r>
  </si>
  <si>
    <t>Beispielabbildung K27 Sammelschließanlage fundamentlose Variante 6,50m:</t>
  </si>
  <si>
    <t>Beispielabbildung K27 Überdachung Basis-Variante 7,50m + Ergänzungmodul 3,80m:</t>
  </si>
  <si>
    <t>Beispielabbildung K27 Überdachung mittlere Variante 5,65m:</t>
  </si>
  <si>
    <r>
      <t>01.08. Auftragsbezogene Ausführungszeichnung je Basis-Variante der Sammelschließanlage</t>
    </r>
    <r>
      <rPr>
        <sz val="10"/>
        <color theme="0"/>
        <rFont val="Arial"/>
        <family val="2"/>
      </rPr>
      <t xml:space="preserve"> (erforderlich)</t>
    </r>
  </si>
  <si>
    <r>
      <t>03.08. Auftragsbezogene Ausführungszeichnung je Basis-Variante der Überdachung</t>
    </r>
    <r>
      <rPr>
        <sz val="10"/>
        <color theme="0"/>
        <rFont val="Arial"/>
        <family val="2"/>
      </rPr>
      <t xml:space="preserve"> (erforderlich)</t>
    </r>
  </si>
  <si>
    <r>
      <t>04.06. Auftragsbezogene Ausführungszeichnung je mittlere Variante der Überdachung</t>
    </r>
    <r>
      <rPr>
        <sz val="10"/>
        <color theme="0"/>
        <rFont val="Arial"/>
        <family val="2"/>
      </rPr>
      <t xml:space="preserve"> (erforderlich)</t>
    </r>
  </si>
  <si>
    <r>
      <rPr>
        <b/>
        <sz val="10"/>
        <rFont val="Arial"/>
        <family val="2"/>
      </rPr>
      <t>01.01.0010 K27 Sammelschließanlage Basis-Variante 7,55m (SSA)</t>
    </r>
    <r>
      <rPr>
        <sz val="10"/>
        <rFont val="Arial"/>
        <family val="2"/>
      </rPr>
      <t xml:space="preserve">
- Grundkonstruktion mit Beleuchtung (ohne Dacheindeckung &amp; Wandverkleidung)
- Abmessungen: BxHxT 7550x3050x2710mm
- Montage auf bauseitigen Fundamenten
- Farbe: DB703 mit Anti-Graffiti-Schutz</t>
    </r>
  </si>
  <si>
    <r>
      <rPr>
        <b/>
        <sz val="10"/>
        <rFont val="Arial"/>
        <family val="2"/>
      </rPr>
      <t xml:space="preserve">01.05.0010 Schließfachanlage (SFA für SSA)
</t>
    </r>
    <r>
      <rPr>
        <sz val="10"/>
        <rFont val="Arial"/>
        <family val="2"/>
      </rPr>
      <t>- Zweizeiliger Schließfachschrank mit 8 nutzbaren Fächern außerhalb der Sammelschließanlage
- Abmessungen Schließfachanlage: BxHxT 830x2085x500mm
- Zur Lagerung von Fahrradhelm, -kleidung, etc. 
- Zugang über das Schließsystem der Sammelschließanlage</t>
    </r>
  </si>
  <si>
    <r>
      <t xml:space="preserve">01.06.0000 Statische Anforderungen gemäß Typenstatik (je SSA)
</t>
    </r>
    <r>
      <rPr>
        <sz val="10"/>
        <rFont val="Arial"/>
        <family val="2"/>
      </rPr>
      <t xml:space="preserve">- Bis Windlastzone 3
- Schneelast sk &lt;= 1,22kN/m²
- Außerhalb der Norddeutschen Tiefebene
- Im Standardpreis mit inbegriffen
</t>
    </r>
  </si>
  <si>
    <r>
      <rPr>
        <b/>
        <sz val="10"/>
        <rFont val="Arial"/>
        <family val="2"/>
      </rPr>
      <t>01.06.0010 Erstellung und Lieferung einer gesonderten statischen Berechnung abweichend von der Typenstatik aufgrund erhöhter statischer Anforderungen (je SSA)</t>
    </r>
    <r>
      <rPr>
        <sz val="10"/>
        <rFont val="Arial"/>
        <family val="2"/>
      </rPr>
      <t xml:space="preserve">
- Windlastzone &gt;3
- Schneelast sk &gt;1,22kN/m²
- Norddeutsche Tiefebene
- Besondere statische Anforderungen</t>
    </r>
  </si>
  <si>
    <r>
      <rPr>
        <b/>
        <sz val="10"/>
        <rFont val="Arial"/>
        <family val="2"/>
      </rPr>
      <t>01.06.0020 Aufpreis für Konstruktionsanpassungen aufgrund erhöhter statischer Anforderungen abweichend von der Typenstatik (je SSA)</t>
    </r>
    <r>
      <rPr>
        <sz val="10"/>
        <rFont val="Arial"/>
        <family val="2"/>
      </rPr>
      <t xml:space="preserve">
- Windlastzone &gt;3
- Schneelast sk &gt;1,22kN/m²
- Norddeutsche Tiefebene
- Besondere statische Anforderungen</t>
    </r>
  </si>
  <si>
    <r>
      <t xml:space="preserve">01.03.0030 Bereitstellung der Buchungs-, Zutrittkontroll-, Reservierungs- und Abrechnungssoftware (je SFA für SSA)
</t>
    </r>
    <r>
      <rPr>
        <sz val="10"/>
        <rFont val="Arial"/>
        <family val="2"/>
      </rPr>
      <t>- Einrichtung und Zurverfügungstellung des Buchungsstandortes auf rad-safe.de und in der Rad-Safe App</t>
    </r>
  </si>
  <si>
    <r>
      <t xml:space="preserve">01.03.0040 Laufende Kosten die Bereitstellung der Buchungs-, Zutrittkontroll-, Reservierungs- und Abrechnungssoftware (je SFA für SSA)
</t>
    </r>
    <r>
      <rPr>
        <sz val="10"/>
        <rFont val="Arial"/>
        <family val="2"/>
      </rPr>
      <t>- Pflege und Update des Buchungssystems</t>
    </r>
  </si>
  <si>
    <r>
      <t xml:space="preserve">01.04.0020 Photovoltaik-Anlage zum autarken Betrieb der Sammelschließanlage (je SSA)
</t>
    </r>
    <r>
      <rPr>
        <sz val="10"/>
        <rFont val="Arial"/>
        <family val="2"/>
      </rPr>
      <t xml:space="preserve">- Inkl. Verkabelung der Kienzler-Anlagentechnik (Beleuchtung und Schließanlage) 
- Akkukapazität für 15 Tage autarken Betrieb
</t>
    </r>
  </si>
  <si>
    <r>
      <t xml:space="preserve">01.04.0010 Einbau des 230V/50Hz-Anschlusses (je SSA)
</t>
    </r>
    <r>
      <rPr>
        <sz val="10"/>
        <rFont val="Arial"/>
        <family val="2"/>
      </rPr>
      <t xml:space="preserve">- Inkl. Verkabelung der Kienzler-Anlagentechnik (Beleuchtung und Schließanlage) </t>
    </r>
    <r>
      <rPr>
        <b/>
        <sz val="10"/>
        <rFont val="Arial"/>
        <family val="2"/>
      </rPr>
      <t xml:space="preserve">
</t>
    </r>
    <r>
      <rPr>
        <sz val="10"/>
        <rFont val="Arial"/>
        <family val="2"/>
      </rPr>
      <t>- Übergabekasten/Hausanschluss ist bauseitig bereitzustellen
- Der Anschluss an die Kienzler-Anlagentechnik ist bauseitig vorzunehmen</t>
    </r>
  </si>
  <si>
    <r>
      <t xml:space="preserve">01.03.0040 Laufende Kosten die Bereitstellung der Buchungs-, Zutrittkontroll-, Reservierungs- und Abrechnungssoftware (je SSA)
</t>
    </r>
    <r>
      <rPr>
        <sz val="10"/>
        <rFont val="Arial"/>
        <family val="2"/>
      </rPr>
      <t>- Pflege und Update des Buchungssystems</t>
    </r>
  </si>
  <si>
    <r>
      <t xml:space="preserve">01.03.0030 Bereitstellung der Buchungs-, Zutrittkontroll-, Reservierungs- und Abrechnungssoftware (je SSA)
</t>
    </r>
    <r>
      <rPr>
        <sz val="10"/>
        <rFont val="Arial"/>
        <family val="2"/>
      </rPr>
      <t>- Einrichtung und Zurverfügungstellung des Buchungsstandortes auf rad-safe.de und in der Rad-Safe App</t>
    </r>
  </si>
  <si>
    <r>
      <t xml:space="preserve">01.03.0020 Digitale Schließanlage mit innenliegender BLE-Steuerungstechnik (je SSA)
</t>
    </r>
    <r>
      <rPr>
        <sz val="10"/>
        <rFont val="Arial"/>
        <family val="2"/>
      </rPr>
      <t>- Öffnen per App</t>
    </r>
    <r>
      <rPr>
        <b/>
        <sz val="10"/>
        <rFont val="Arial"/>
        <family val="2"/>
      </rPr>
      <t xml:space="preserve">
</t>
    </r>
    <r>
      <rPr>
        <sz val="10"/>
        <rFont val="Arial"/>
        <family val="2"/>
      </rPr>
      <t>- Ohne Bedieneinheit</t>
    </r>
  </si>
  <si>
    <t xml:space="preserve">01.02.0050 Dacheindeckung aus Sandwichelemente (je SSA)
</t>
  </si>
  <si>
    <t>01.02.0040 Dacheindeckung aus Trapezblech (je SSA)</t>
  </si>
  <si>
    <r>
      <t xml:space="preserve">01.02.0020 Seitenwände &amp; Rückwände mit Holzfüllung, Schiebetüren mit Lochblech (je SSA)
</t>
    </r>
    <r>
      <rPr>
        <sz val="10"/>
        <rFont val="Arial"/>
        <family val="2"/>
      </rPr>
      <t>- Lochblech Tür: Farbe DB703 mit Anti-Graffiti-Schutz
- Holzlamellen Wände: Naturbelassen</t>
    </r>
  </si>
  <si>
    <r>
      <rPr>
        <b/>
        <sz val="10"/>
        <rFont val="Arial"/>
        <family val="2"/>
      </rPr>
      <t xml:space="preserve">01.02.0010 Seitenwände, Rückwände &amp; Schiebetüren mit Lochblech (je SSA)
</t>
    </r>
    <r>
      <rPr>
        <sz val="10"/>
        <rFont val="Arial"/>
        <family val="2"/>
      </rPr>
      <t>- Farbe: DB703 mit Anti-Graffiti-Schutz</t>
    </r>
  </si>
  <si>
    <r>
      <rPr>
        <b/>
        <sz val="10"/>
        <rFont val="Arial"/>
        <family val="2"/>
      </rPr>
      <t>02.01.0010 K27 Sammelschließanlage fundamentlose Variante 6,50m (SSA-FL)</t>
    </r>
    <r>
      <rPr>
        <sz val="10"/>
        <rFont val="Arial"/>
        <family val="2"/>
      </rPr>
      <t xml:space="preserve">
- Grundkonstruktion mit Beleuchtung (ohne Dacheindeckung &amp; Wandverkleidung)
- Abmessungen: BxHxT 6500x2965x2420mm
- Montage ohne Fundamente auf befestigtem Untergrund
- Inkl. Doppelstockparker mit 20 Radabstellplätzen (DIN 79008 zertifiziert)
- Farbe: DB703 mit Anti-Graffiti-Schutz</t>
    </r>
  </si>
  <si>
    <r>
      <rPr>
        <b/>
        <sz val="10"/>
        <rFont val="Arial"/>
        <family val="2"/>
      </rPr>
      <t xml:space="preserve">02.02.0010 Seitenwände, Rückwände &amp; Schiebetüren mit Lochblech (je SSA-FL)
</t>
    </r>
    <r>
      <rPr>
        <sz val="10"/>
        <rFont val="Arial"/>
        <family val="2"/>
      </rPr>
      <t>- Farbe: DB703 mit Anti-Graffiti-Schutz</t>
    </r>
  </si>
  <si>
    <r>
      <t xml:space="preserve">02.02.0020 Seitenwände &amp; Rückwände mit Holzfüllung, Schiebetüren mit Lochblech (je SSA-FL)
</t>
    </r>
    <r>
      <rPr>
        <sz val="10"/>
        <rFont val="Arial"/>
        <family val="2"/>
      </rPr>
      <t>- Lochblech Tür: Farbe DB703 mit Anti-Graffiti-Schutz
- Holzlamellen Wände: Naturbelassen</t>
    </r>
  </si>
  <si>
    <t>02.02.0040 Dacheindeckung aus Trapezblech (je SSA-FL)</t>
  </si>
  <si>
    <t xml:space="preserve">02.02.0050 Dacheindeckung aus Sandwichelemente (je SSA-FL)
</t>
  </si>
  <si>
    <r>
      <t xml:space="preserve">02.03.0020 Digitale Schließanlage mit innenliegender BLE-Steuerungstechnik (je SSA-FL)
</t>
    </r>
    <r>
      <rPr>
        <sz val="10"/>
        <rFont val="Arial"/>
        <family val="2"/>
      </rPr>
      <t>- Öffnen per App</t>
    </r>
    <r>
      <rPr>
        <b/>
        <sz val="10"/>
        <rFont val="Arial"/>
        <family val="2"/>
      </rPr>
      <t xml:space="preserve">
</t>
    </r>
    <r>
      <rPr>
        <sz val="10"/>
        <rFont val="Arial"/>
        <family val="2"/>
      </rPr>
      <t>- Ohne Bedieneinheit</t>
    </r>
  </si>
  <si>
    <r>
      <t xml:space="preserve">02.03.0030 Bereitstellung der Buchungs-, Zutrittkontroll-, Reservierungs- und Abrechnungssoftware (je SSA-FL)
</t>
    </r>
    <r>
      <rPr>
        <sz val="10"/>
        <rFont val="Arial"/>
        <family val="2"/>
      </rPr>
      <t>- Einrichtung und Zurverfügungstellung des Buchungsstandortes auf rad-safe.de und in der Rad-Safe App</t>
    </r>
  </si>
  <si>
    <r>
      <t xml:space="preserve">02.03.0040 Laufende Kosten die Bereitstellung der Buchungs-, Zutrittkontroll-, Reservierungs- und Abrechnungssoftware (je SSA-FL)
</t>
    </r>
    <r>
      <rPr>
        <sz val="10"/>
        <rFont val="Arial"/>
        <family val="2"/>
      </rPr>
      <t>- Pflege und Update des Buchungssystems</t>
    </r>
  </si>
  <si>
    <r>
      <t xml:space="preserve">02.04.0010 Einbau des 230V/50Hz-Anschlusses (je SSA-FL)
</t>
    </r>
    <r>
      <rPr>
        <sz val="10"/>
        <rFont val="Arial"/>
        <family val="2"/>
      </rPr>
      <t xml:space="preserve">- Inkl. Verkabelung der Kienzler-Anlagentechnik (Beleuchtung und Schließanlage) </t>
    </r>
    <r>
      <rPr>
        <b/>
        <sz val="10"/>
        <rFont val="Arial"/>
        <family val="2"/>
      </rPr>
      <t xml:space="preserve">
</t>
    </r>
    <r>
      <rPr>
        <sz val="10"/>
        <rFont val="Arial"/>
        <family val="2"/>
      </rPr>
      <t>- Übergabekasten/Hausanschluss ist bauseitig bereitzustellen
- Der Anschluss an die Kienzler-Anlagentechnik ist bauseitig vorzunehmen</t>
    </r>
  </si>
  <si>
    <r>
      <t xml:space="preserve">02.04.0020 Photovoltaik-Anlage zum autarken Betrieb der Sammelschließanlage (je SSA-FL)
</t>
    </r>
    <r>
      <rPr>
        <sz val="10"/>
        <rFont val="Arial"/>
        <family val="2"/>
      </rPr>
      <t xml:space="preserve">- Inkl. Verkabelung der Kienzler-Anlagentechnik (Beleuchtung und Schließanlage) 
- Akkukapazität für 15 Tage autarken Betrieb
</t>
    </r>
  </si>
  <si>
    <r>
      <rPr>
        <b/>
        <sz val="10"/>
        <rFont val="Arial"/>
        <family val="2"/>
      </rPr>
      <t xml:space="preserve">02.05.0010 Schließfachanlage (SFA für SSA-FL)
</t>
    </r>
    <r>
      <rPr>
        <sz val="10"/>
        <rFont val="Arial"/>
        <family val="2"/>
      </rPr>
      <t>- Zweizeiliger Schließfachschrank mit 8 nutzbaren Fächern außerhalb der Sammelschließanlage
- Abmessungen Schließfachanlage: BxHxT 830x2085x500mm
- Zur Lagerung von Fahrradhelm, -kleidung, etc. 
- Zugang über das Schließsystem der Sammelschließanlage</t>
    </r>
  </si>
  <si>
    <r>
      <t xml:space="preserve">02.03.0030 Bereitstellung der Buchungs-, Zutrittkontroll-, Reservierungs- und Abrechnungssoftware (je SFA für SSA-FL)
</t>
    </r>
    <r>
      <rPr>
        <sz val="10"/>
        <rFont val="Arial"/>
        <family val="2"/>
      </rPr>
      <t>- Einrichtung und Zurverfügungstellung des Buchungsstandortes auf rad-safe.de und in der Rad-Safe App</t>
    </r>
  </si>
  <si>
    <r>
      <t xml:space="preserve">02.03.0040 Laufende Kosten die Bereitstellung der Buchungs-, Zutrittkontroll-, Reservierungs- und Abrechnungssoftware (je SFA für SSA-FL)
</t>
    </r>
    <r>
      <rPr>
        <sz val="10"/>
        <rFont val="Arial"/>
        <family val="2"/>
      </rPr>
      <t>- Pflege und Update des Buchungssystems</t>
    </r>
  </si>
  <si>
    <r>
      <t xml:space="preserve">02.06.0000 Statische Anforderungen gemäß prüffähiger Statik (je SSA-FL)
</t>
    </r>
    <r>
      <rPr>
        <sz val="10"/>
        <rFont val="Arial"/>
        <family val="2"/>
      </rPr>
      <t>- Bis Windlastzone 1
- Schneelast sk &lt;= 1,22kN/m² (noch in statischer Überprüfung)
- Außerhalb der Norddeutschen Tiefebene
- Im Standardpreis mit inbegriffen
- Gleisabstand &gt;10m</t>
    </r>
  </si>
  <si>
    <r>
      <rPr>
        <b/>
        <sz val="10"/>
        <rFont val="Arial"/>
        <family val="2"/>
      </rPr>
      <t>02.06.0010 Erstellung und Lieferung einer gesonderten statischen Berechnung abweichend von der prüffähigen Statik aufgrund erhöhter statischer Anforderungen (je SSA-FL)</t>
    </r>
    <r>
      <rPr>
        <sz val="10"/>
        <rFont val="Arial"/>
        <family val="2"/>
      </rPr>
      <t xml:space="preserve">
- Windlastzone 2 (3 und 4 nicht möglich)
- Schneelast sk &gt;1,22kN/m² (noch in statischer Überprüfung)
- Norddeutsche Tiefebene
- Gleisabstand &gt;10m
- Besondere statische Anforderungen</t>
    </r>
  </si>
  <si>
    <r>
      <rPr>
        <b/>
        <sz val="10"/>
        <rFont val="Arial"/>
        <family val="2"/>
      </rPr>
      <t>02.06.0020 Aufpreis für Konstruktionsanpassungen aufgrund erhöhter statischer Anforderungen abweichend von der prüffähigen Statik (je SSA-FL)</t>
    </r>
    <r>
      <rPr>
        <sz val="10"/>
        <rFont val="Arial"/>
        <family val="2"/>
      </rPr>
      <t xml:space="preserve">
- Windlastzone 2 (3 und 4 nicht möglich)
- Schneelast sk &gt;1,22kN/m² (noch in statischer Überprüfung)
- Norddeutsche Tiefebene
- Gleisabstand &gt;10m
- Besondere statische Anforderungen</t>
    </r>
  </si>
  <si>
    <t>01.08.0010 Auftragsbezogene Ausführungszeichnung (je SSA)</t>
  </si>
  <si>
    <r>
      <rPr>
        <b/>
        <sz val="10"/>
        <rFont val="Arial"/>
        <family val="2"/>
      </rPr>
      <t>03.01.0010 K27 Überdachung Basis-Variante 7,50m (Ü)</t>
    </r>
    <r>
      <rPr>
        <sz val="10"/>
        <rFont val="Arial"/>
        <family val="2"/>
      </rPr>
      <t xml:space="preserve">
- Grundkonstruktion (ohne Dacheindeckung, Wandverkleidung &amp; Beleuchtung)
- Abmessungen: BxHxT 7500x3050x2650mm
- Montage auf bauseitigen Fundamenten
- Farbe: DB703 mit Anti-Graffiti-Schutz</t>
    </r>
  </si>
  <si>
    <t>03.02.0010 Dacheindeckung aus Trapezblech (je Ü)</t>
  </si>
  <si>
    <t xml:space="preserve">03.02.0020 Dacheindeckung aus Sandwichelemente (je Ü)
</t>
  </si>
  <si>
    <r>
      <t xml:space="preserve">03.02.0050 Beleuchtung je Basis-Variante Überdachung inkl. Stromübergabesäule (je Ü)
</t>
    </r>
    <r>
      <rPr>
        <sz val="10"/>
        <rFont val="Arial"/>
        <family val="2"/>
      </rPr>
      <t xml:space="preserve">- 2x LED-Leuchte jeweils 7,2 Watt, innen am vorderen Dachträger befestigt
- </t>
    </r>
    <r>
      <rPr>
        <b/>
        <sz val="10"/>
        <rFont val="Arial"/>
        <family val="2"/>
      </rPr>
      <t>Dämmerungsschalter</t>
    </r>
    <r>
      <rPr>
        <sz val="10"/>
        <rFont val="Arial"/>
        <family val="2"/>
      </rPr>
      <t xml:space="preserve"> für Dauernachtbetrieb
- Stromübergabe samt Elektronik (Mastsicherung), Gehäuse mit Doppelschließung </t>
    </r>
  </si>
  <si>
    <r>
      <t xml:space="preserve">03.02.0060 Beleuchtung je Basis-Variante inkl. Stromübergabesäule (je Ü)
</t>
    </r>
    <r>
      <rPr>
        <sz val="10"/>
        <rFont val="Arial"/>
        <family val="2"/>
      </rPr>
      <t xml:space="preserve">- 2x LED-Leuchte jeweils 7,2 Watt, innen am vorderen Dachträger befestigt
- </t>
    </r>
    <r>
      <rPr>
        <b/>
        <sz val="10"/>
        <rFont val="Arial"/>
        <family val="2"/>
      </rPr>
      <t>Bewegungsmelder</t>
    </r>
    <r>
      <rPr>
        <sz val="10"/>
        <rFont val="Arial"/>
        <family val="2"/>
      </rPr>
      <t xml:space="preserve"> für Nachtbetrieb
- Stromübergabe samt Elektronik (Mastsicherung), Gehäuse mit Doppelschließung </t>
    </r>
  </si>
  <si>
    <r>
      <t xml:space="preserve">03.03.0010 Einbau des 230V/50Hz-Anschlusses (je Ü)
</t>
    </r>
    <r>
      <rPr>
        <sz val="10"/>
        <rFont val="Arial"/>
        <family val="2"/>
      </rPr>
      <t xml:space="preserve">- Inkl. Verkabelung der Kienzler-Anlagentechnik (Beleuchtung sofern beauftragt) </t>
    </r>
    <r>
      <rPr>
        <b/>
        <sz val="10"/>
        <rFont val="Arial"/>
        <family val="2"/>
      </rPr>
      <t xml:space="preserve">
</t>
    </r>
    <r>
      <rPr>
        <sz val="10"/>
        <rFont val="Arial"/>
        <family val="2"/>
      </rPr>
      <t>- Übergabekasten/Hausanschluss ist bauseitig bereitzustellen
- Der Anschluss an die Kienzler-Anlagentechnik ist bauseitig vorzunehmen</t>
    </r>
  </si>
  <si>
    <r>
      <t xml:space="preserve">03.04. Kurze Variante als Ergänzung der Basis-Variante (ÜK) </t>
    </r>
    <r>
      <rPr>
        <sz val="10"/>
        <color theme="0"/>
        <rFont val="Arial"/>
        <family val="2"/>
      </rPr>
      <t>(optional)</t>
    </r>
  </si>
  <si>
    <r>
      <t xml:space="preserve">03.04.0010 K27 Überdachung Ergänzungsmodul 3,80m (ÜK) - Positionierung </t>
    </r>
    <r>
      <rPr>
        <b/>
        <u/>
        <sz val="10"/>
        <rFont val="Arial"/>
        <family val="2"/>
      </rPr>
      <t>links</t>
    </r>
    <r>
      <rPr>
        <b/>
        <sz val="10"/>
        <rFont val="Arial"/>
        <family val="2"/>
      </rPr>
      <t xml:space="preserve"> von der Basis-Variante
</t>
    </r>
    <r>
      <rPr>
        <sz val="10"/>
        <rFont val="Arial"/>
        <family val="2"/>
      </rPr>
      <t>- Grundkonstruktion (ohne Dacheindeckung, Wandverkleidung &amp; Beleuchtung)
- Abmessungen: BxHxT 3800x3050x2650mm
- Montage auf bauseitigen Fundamenten
- Farbe: DB703 mit Anti-Graffiti-Schutz</t>
    </r>
  </si>
  <si>
    <r>
      <t xml:space="preserve">03.04.0020 K27 Überdachung Ergänzungsmodul 3,80m (ÜK) - Positionierung </t>
    </r>
    <r>
      <rPr>
        <b/>
        <u/>
        <sz val="10"/>
        <rFont val="Arial"/>
        <family val="2"/>
      </rPr>
      <t>rechts</t>
    </r>
    <r>
      <rPr>
        <b/>
        <sz val="10"/>
        <rFont val="Arial"/>
        <family val="2"/>
      </rPr>
      <t xml:space="preserve"> von der Basis-Variante
</t>
    </r>
    <r>
      <rPr>
        <sz val="10"/>
        <rFont val="Arial"/>
        <family val="2"/>
      </rPr>
      <t>- Grundkonstruktion (ohne Dacheindeckung, Wandverkleidung &amp; Beleuchtung)
- Abmessungen: BxHxT 3800x3050x2650mm
- Montage auf bauseitigen Fundamenten
- Farbe: DB703 mit Anti-Graffiti-Schutz</t>
    </r>
  </si>
  <si>
    <t>03.05.0010 Dacheindeckung aus Trapezblech (je ÜK)</t>
  </si>
  <si>
    <t xml:space="preserve">03.05.0020 Dacheindeckung aus Sandwichelemente (je ÜK)
</t>
  </si>
  <si>
    <r>
      <t xml:space="preserve">03.05.0050 Beleuchtung je Ergänzungsmodul der Überdachung inkl. Stromübergabesäule (je ÜK)
</t>
    </r>
    <r>
      <rPr>
        <sz val="10"/>
        <rFont val="Arial"/>
        <family val="2"/>
      </rPr>
      <t xml:space="preserve">- 1x LED-Leuchte jeweils 7,2 Watt, innen am vorderen Dachträger befestigt
- </t>
    </r>
    <r>
      <rPr>
        <b/>
        <sz val="10"/>
        <rFont val="Arial"/>
        <family val="2"/>
      </rPr>
      <t>Dämmerungsschalter</t>
    </r>
    <r>
      <rPr>
        <sz val="10"/>
        <rFont val="Arial"/>
        <family val="2"/>
      </rPr>
      <t xml:space="preserve"> für Dauernachtbetrieb
- Stromübergabe samt Elektronik (Mastsicherung), Gehäuse mit Doppelschließung bei jedem zweiten Erweiterungsmodul</t>
    </r>
  </si>
  <si>
    <r>
      <t xml:space="preserve">03.05.0060 Beleuchtung je Ergänzungsmodul der Überdachung inkl. Stromübergabesäule (je ÜK)
</t>
    </r>
    <r>
      <rPr>
        <sz val="10"/>
        <rFont val="Arial"/>
        <family val="2"/>
      </rPr>
      <t xml:space="preserve">- 1x LED-Leuchte jeweils 7,2 Watt, innen am vorderen Dachträger befestigt
- </t>
    </r>
    <r>
      <rPr>
        <b/>
        <sz val="10"/>
        <rFont val="Arial"/>
        <family val="2"/>
      </rPr>
      <t>Bewegungsmelder</t>
    </r>
    <r>
      <rPr>
        <sz val="10"/>
        <rFont val="Arial"/>
        <family val="2"/>
      </rPr>
      <t xml:space="preserve"> für Nachtbetrieb
- Stromübergabe samt Elektronik (Mastsicherung), Gehäuse mit Doppelschließung bei jedem zweiten Erweiterungsmodul</t>
    </r>
  </si>
  <si>
    <r>
      <t xml:space="preserve">03.06.0010 Einbau des 230V/50Hz-Anschlusses (je ÜK)
</t>
    </r>
    <r>
      <rPr>
        <sz val="10"/>
        <rFont val="Arial"/>
        <family val="2"/>
      </rPr>
      <t xml:space="preserve">- Inkl. Verkabelung der Kienzler-Anlagentechnik (Beleuchtung sofern beauftragt) </t>
    </r>
    <r>
      <rPr>
        <b/>
        <sz val="10"/>
        <rFont val="Arial"/>
        <family val="2"/>
      </rPr>
      <t xml:space="preserve">
</t>
    </r>
    <r>
      <rPr>
        <sz val="10"/>
        <rFont val="Arial"/>
        <family val="2"/>
      </rPr>
      <t>- Übergabekasten/Hausanschluss ist bauseitig bereitzustellen
- Der Anschluss an die Kienzler-Anlagentechnik ist bauseitig vorzunehmen</t>
    </r>
  </si>
  <si>
    <r>
      <t xml:space="preserve">03.07.0000 Statische Anforderungen gemäß Typenstatik (je Ü)
</t>
    </r>
    <r>
      <rPr>
        <sz val="10"/>
        <rFont val="Arial"/>
        <family val="2"/>
      </rPr>
      <t xml:space="preserve">- Bis Windlastzone 3
- Schneelast sk &lt;= 1,22kN/m²
- Außerhalb der Norddeutschen Tiefebene
- Im Standardpreis mit inbegriffen
</t>
    </r>
  </si>
  <si>
    <r>
      <rPr>
        <b/>
        <sz val="10"/>
        <rFont val="Arial"/>
        <family val="2"/>
      </rPr>
      <t>03.07.0010 Erstellung und Lieferung einer gesonderten statischen Berechnung abweichend von der Typenstatik aufgrund erhöhter statischer Anforderungen (je Ü)</t>
    </r>
    <r>
      <rPr>
        <sz val="10"/>
        <rFont val="Arial"/>
        <family val="2"/>
      </rPr>
      <t xml:space="preserve">
- Windlastzone &gt;3
- Schneelast sk &gt;1,22kN/m²
- Norddeutsche Tiefebene
- Besondere statische Anforderungen</t>
    </r>
  </si>
  <si>
    <r>
      <rPr>
        <b/>
        <sz val="10"/>
        <rFont val="Arial"/>
        <family val="2"/>
      </rPr>
      <t>03.07.0020 Aufpreis für Konstruktionsanpassungen aufgrund erhöhter statischer Anforderungen abweichend von der Typenstatik (je Ü)</t>
    </r>
    <r>
      <rPr>
        <sz val="10"/>
        <rFont val="Arial"/>
        <family val="2"/>
      </rPr>
      <t xml:space="preserve">
- Windlastzone &gt;3
- Schneelast sk &gt;1,22kN/m²
- Norddeutsche Tiefebene
- Besondere statische Anforderungen</t>
    </r>
  </si>
  <si>
    <t>03.08.0010 Auftragsbezogene Ausführungszeichnung (je Ü)</t>
  </si>
  <si>
    <r>
      <rPr>
        <b/>
        <sz val="10"/>
        <rFont val="Arial"/>
        <family val="2"/>
      </rPr>
      <t>04.01.0010 K27 Überdachung mittlere Variante 5,65m (ÜM)</t>
    </r>
    <r>
      <rPr>
        <sz val="10"/>
        <rFont val="Arial"/>
        <family val="2"/>
      </rPr>
      <t xml:space="preserve">
- Grundkonstruktion (ohne Dacheindeckung, Wandverkleidung &amp; Beleuchtung)
- Abmessungen: BxHxT 5650x3050x2650mm
- Montage auf bauseitigen Fundamenten
- Farbe: DB703 mit Anti-Graffiti-Schutz</t>
    </r>
  </si>
  <si>
    <t>04.02.0010 Dacheindeckung aus Trapezblech (je ÜM)</t>
  </si>
  <si>
    <t xml:space="preserve">04.02.0020 Dacheindeckung aus Sandwichelemente (je ÜM)
</t>
  </si>
  <si>
    <r>
      <t xml:space="preserve">04.02.0050 Beleuchtung inkl. Stromübergabesäule (je ÜM)
</t>
    </r>
    <r>
      <rPr>
        <sz val="10"/>
        <rFont val="Arial"/>
        <family val="2"/>
      </rPr>
      <t xml:space="preserve">- 2x LED-Leuchte jeweils 7,2 Watt, innen am vorderen Dachträger befestigt
- </t>
    </r>
    <r>
      <rPr>
        <b/>
        <sz val="10"/>
        <rFont val="Arial"/>
        <family val="2"/>
      </rPr>
      <t>Dämmerungsschalter</t>
    </r>
    <r>
      <rPr>
        <sz val="10"/>
        <rFont val="Arial"/>
        <family val="2"/>
      </rPr>
      <t xml:space="preserve"> für Dauernachtbetrieb
- Stromübergabe samt Elektronik (Mastsicherung), Gehäuse mit Doppelschließung </t>
    </r>
  </si>
  <si>
    <r>
      <t xml:space="preserve">04.02.0060 Beleuchtung inkl. Stromübergabesäule (je ÜM)
</t>
    </r>
    <r>
      <rPr>
        <sz val="10"/>
        <rFont val="Arial"/>
        <family val="2"/>
      </rPr>
      <t xml:space="preserve">- 2x LED-Leuchte jeweils 7,2 Watt, innen am vorderen Dachträger befestigt
- </t>
    </r>
    <r>
      <rPr>
        <b/>
        <sz val="10"/>
        <rFont val="Arial"/>
        <family val="2"/>
      </rPr>
      <t>Bewegungsmelder</t>
    </r>
    <r>
      <rPr>
        <sz val="10"/>
        <rFont val="Arial"/>
        <family val="2"/>
      </rPr>
      <t xml:space="preserve"> für Nachtbetrieb
- Stromübergabe samt Elektronik (Mastsicherung), Gehäuse mit Doppelschließung </t>
    </r>
  </si>
  <si>
    <r>
      <t xml:space="preserve">04.03.0010 Einbau des 230V/50Hz-Anschlusses (je ÜM)
</t>
    </r>
    <r>
      <rPr>
        <sz val="10"/>
        <rFont val="Arial"/>
        <family val="2"/>
      </rPr>
      <t xml:space="preserve">- Inkl. Verkabelung der Kienzler-Anlagentechnik (Beleuchtung sofern beauftragt) </t>
    </r>
    <r>
      <rPr>
        <b/>
        <sz val="10"/>
        <rFont val="Arial"/>
        <family val="2"/>
      </rPr>
      <t xml:space="preserve">
</t>
    </r>
    <r>
      <rPr>
        <sz val="10"/>
        <rFont val="Arial"/>
        <family val="2"/>
      </rPr>
      <t>- Übergabekasten/Hausanschluss ist bauseitig bereitzustellen
- Der Anschluss an die Kienzler-Anlagentechnik ist bauseitig vorzunehmen</t>
    </r>
  </si>
  <si>
    <r>
      <t xml:space="preserve">04.04.0000 Statische Anforderungen gemäß prüffähiger Statik (je ÜM)
</t>
    </r>
    <r>
      <rPr>
        <sz val="10"/>
        <rFont val="Arial"/>
        <family val="2"/>
      </rPr>
      <t xml:space="preserve">- Bis Windlastzone 2
- Schneelast sk &lt;= 1,22kN/m²
- Außerhalb der Norddeutschen Tiefebene
- Im Standardpreis mit inbegriffen
</t>
    </r>
  </si>
  <si>
    <r>
      <t xml:space="preserve">04.04.0010 Erstellung und Lieferung einer gesonderten statischen Berechnung abweichend von der prüffähigen Statik aufgrund erhöhter statischer Anforderungen (je ÜM)
</t>
    </r>
    <r>
      <rPr>
        <sz val="10"/>
        <rFont val="Arial"/>
        <family val="2"/>
      </rPr>
      <t>- Windlastzone &gt;2
- Schneelast sk &gt;1,22kN/m²
- Norddeutsche Tiefebene
- Besondere statische Anforderungen</t>
    </r>
  </si>
  <si>
    <r>
      <rPr>
        <b/>
        <sz val="10"/>
        <rFont val="Arial"/>
        <family val="2"/>
      </rPr>
      <t>04.04.0020 Aufpreis für Konstruktionsanpassungen aufgrund erhöhter statischer Anforderungen abweichend von der prüffähigen Statik (je ÜM)</t>
    </r>
    <r>
      <rPr>
        <sz val="10"/>
        <rFont val="Arial"/>
        <family val="2"/>
      </rPr>
      <t xml:space="preserve">
- Windlastzone &gt;2
- Schneelast sk &gt;1,22kN/m²
- Norddeutsche Tiefebene
- Besondere statische Anforderungen</t>
    </r>
  </si>
  <si>
    <t>04.06.0010 Auftragsbezogene Ausführungszeichnung (je ÜM)</t>
  </si>
  <si>
    <t>Bestellformular K27 Sammelschließanlage Basis-Variante 7,55m (mit Fundamenten)</t>
  </si>
  <si>
    <t xml:space="preserve">Bestellformular K27 Sammelschließanlage fundamentlose Variante 6,50m </t>
  </si>
  <si>
    <t>Bestellformular K27 Überdachung mittlere Variante 5,65m (mit Fundamenten)</t>
  </si>
  <si>
    <t>Bestellformular K27 Überdachung Basis-Variante 7,50m (mit Fundamenten)</t>
  </si>
  <si>
    <r>
      <t xml:space="preserve">01.03.0050 Betrieb des Buchungs- und Schließsystems (je SSA)
</t>
    </r>
    <r>
      <rPr>
        <sz val="10"/>
        <rFont val="Arial"/>
        <family val="2"/>
      </rPr>
      <t>- 1st &amp; 2nd Level Support
- Jährliche Wartung des Buchungs- und Schließsystems
- Abrechnungs- und Transaktionsverwaltung
- SIM-Karte für die Herstellung der Internetanbindung des Schließsystems
- Hostinggebühren
- Jährliche Gebührenerhöhung ab dem 2. Vertragsjahr um 2,5%</t>
    </r>
  </si>
  <si>
    <r>
      <t xml:space="preserve">02.03.0050 Betrieb des Buchungs- und Schließsystems (je SSA-FL)
</t>
    </r>
    <r>
      <rPr>
        <sz val="10"/>
        <rFont val="Arial"/>
        <family val="2"/>
      </rPr>
      <t>- 1st &amp; 2nd Level Support
- Jährliche Wartung des Buchungs- und Schließsystems
- Abrechnungs- und Transaktionsverwaltung
- SIM-Karte für die Herstellung der Internetanbindung des Schließsystems
- Hostinggebühren
- Jährliche Gebührenerhöhung ab dem 2. Vertragsjahr um 2,5%</t>
    </r>
  </si>
  <si>
    <t xml:space="preserve">Ist bauseits ein Anschluss an die unterirdische Entwässerung vorgesehen? </t>
  </si>
  <si>
    <t>Beispielabbildung K27 Sammelschließanlage Basis-Variante 6,50m:</t>
  </si>
  <si>
    <t>Preis jährlich brutto</t>
  </si>
  <si>
    <r>
      <t xml:space="preserve">01.03.0010 Digitale Schließanlage mit Bedieneinheit in der </t>
    </r>
    <r>
      <rPr>
        <b/>
        <u/>
        <sz val="10"/>
        <rFont val="Arial"/>
        <family val="2"/>
      </rPr>
      <t>linken</t>
    </r>
    <r>
      <rPr>
        <b/>
        <sz val="10"/>
        <rFont val="Arial"/>
        <family val="2"/>
      </rPr>
      <t xml:space="preserve"> Stütze integriert (je SSA)
</t>
    </r>
    <r>
      <rPr>
        <sz val="10"/>
        <rFont val="Arial"/>
        <family val="2"/>
      </rPr>
      <t>- Öffnen per QR-Code, PIN oder RFID-Chipkarte</t>
    </r>
    <r>
      <rPr>
        <b/>
        <sz val="10"/>
        <rFont val="Arial"/>
        <family val="2"/>
      </rPr>
      <t xml:space="preserve">
</t>
    </r>
    <r>
      <rPr>
        <sz val="10"/>
        <rFont val="Arial"/>
        <family val="2"/>
      </rPr>
      <t>- Bedieneinheit bestehend aus Farbdisplay, QR-Code- &amp; RFID-Leser, Tastatur</t>
    </r>
  </si>
  <si>
    <r>
      <t xml:space="preserve">01.03.0011 Digitale Schließanlage mit Bedieneinheit in der </t>
    </r>
    <r>
      <rPr>
        <b/>
        <u/>
        <sz val="10"/>
        <rFont val="Arial"/>
        <family val="2"/>
      </rPr>
      <t>rechten</t>
    </r>
    <r>
      <rPr>
        <b/>
        <sz val="10"/>
        <rFont val="Arial"/>
        <family val="2"/>
      </rPr>
      <t xml:space="preserve"> Stütze integriert (je SSA)
</t>
    </r>
    <r>
      <rPr>
        <sz val="10"/>
        <rFont val="Arial"/>
        <family val="2"/>
      </rPr>
      <t>- Öffnen per QR-Code, PIN oder RFID-Chipkarte</t>
    </r>
    <r>
      <rPr>
        <b/>
        <sz val="10"/>
        <rFont val="Arial"/>
        <family val="2"/>
      </rPr>
      <t xml:space="preserve">
</t>
    </r>
    <r>
      <rPr>
        <sz val="10"/>
        <rFont val="Arial"/>
        <family val="2"/>
      </rPr>
      <t>- Bedieneinheit bestehend aus Farbdisplay, QR-Code- &amp; RFID-Leser, Tastatur</t>
    </r>
  </si>
  <si>
    <r>
      <t xml:space="preserve">02.03.0010 Digitale Schließanlage mit Bedieneinheit in der </t>
    </r>
    <r>
      <rPr>
        <b/>
        <u/>
        <sz val="10"/>
        <rFont val="Arial"/>
        <family val="2"/>
      </rPr>
      <t>linken</t>
    </r>
    <r>
      <rPr>
        <b/>
        <sz val="10"/>
        <rFont val="Arial"/>
        <family val="2"/>
      </rPr>
      <t xml:space="preserve"> Stütze integriert (je SSA-FL)
</t>
    </r>
    <r>
      <rPr>
        <sz val="10"/>
        <rFont val="Arial"/>
        <family val="2"/>
      </rPr>
      <t>- Öffnen per QR-Code, PIN oder RFID-Chipkarte</t>
    </r>
    <r>
      <rPr>
        <b/>
        <sz val="10"/>
        <rFont val="Arial"/>
        <family val="2"/>
      </rPr>
      <t xml:space="preserve">
</t>
    </r>
    <r>
      <rPr>
        <sz val="10"/>
        <rFont val="Arial"/>
        <family val="2"/>
      </rPr>
      <t>- Bedieneinheit bestehend aus Farbdisplay, QR-Code- &amp; RFID-Leser, Tastatur</t>
    </r>
  </si>
  <si>
    <r>
      <t xml:space="preserve">02.03.0011 Digitale Schließanlage mit Bedieneinheit in der </t>
    </r>
    <r>
      <rPr>
        <b/>
        <u/>
        <sz val="10"/>
        <rFont val="Arial"/>
        <family val="2"/>
      </rPr>
      <t>rechten</t>
    </r>
    <r>
      <rPr>
        <b/>
        <sz val="10"/>
        <rFont val="Arial"/>
        <family val="2"/>
      </rPr>
      <t xml:space="preserve"> Stütze integriert (je SSA-FL)
</t>
    </r>
    <r>
      <rPr>
        <sz val="10"/>
        <rFont val="Arial"/>
        <family val="2"/>
      </rPr>
      <t>- Öffnen per QR-Code, PIN oder RFID-Chipkarte</t>
    </r>
    <r>
      <rPr>
        <b/>
        <sz val="10"/>
        <rFont val="Arial"/>
        <family val="2"/>
      </rPr>
      <t xml:space="preserve">
</t>
    </r>
    <r>
      <rPr>
        <sz val="10"/>
        <rFont val="Arial"/>
        <family val="2"/>
      </rPr>
      <t>- Bedieneinheit bestehend aus Farbdisplay, QR-Code- &amp; RFID-Leser, Tastatur</t>
    </r>
  </si>
  <si>
    <r>
      <t xml:space="preserve">01.03.0051 Betrieb des Buchungs- und Schließsystems (je SSA)
</t>
    </r>
    <r>
      <rPr>
        <sz val="10"/>
        <rFont val="Arial"/>
        <family val="2"/>
      </rPr>
      <t>- 1st &amp; 2nd Level Support
- Jährliche Wartung des Buchungs- und Schließsystems
- Abrechnungs- und Transaktionsverwaltung
- Jährliche Gebührenerhöhung ab dem 2. Vertragsjahr um 2,5%</t>
    </r>
  </si>
  <si>
    <r>
      <t xml:space="preserve">01.03.0052 Betrieb des Buchungs- und Schließsystems (je SFA für SSA)
</t>
    </r>
    <r>
      <rPr>
        <sz val="10"/>
        <rFont val="Arial"/>
        <family val="2"/>
      </rPr>
      <t>- 1st &amp; 2nd Level Support
- Jährliche Wartung des Buchungs- und Schließsystems
- Abrechnungs- und Transaktionsverwaltung
- Jährliche Gebührenerhöhung ab dem 2. Vertragsjahr um 2,5%</t>
    </r>
  </si>
  <si>
    <r>
      <t xml:space="preserve">02.03.0051 Betrieb des Buchungs- und Schließsystems (je SSA-FL)
</t>
    </r>
    <r>
      <rPr>
        <sz val="10"/>
        <rFont val="Arial"/>
        <family val="2"/>
      </rPr>
      <t>- 1st &amp; 2nd Level Support
- Jährliche Wartung des Buchungs- und Schließsystems
- Abrechnungs- und Transaktionsverwaltung
- Jährliche Gebührenerhöhung ab dem 2. Vertragsjahr um 2,5%</t>
    </r>
  </si>
  <si>
    <r>
      <t xml:space="preserve">02.03.0052 Betrieb des Buchungs- und Schließsystems (je SFA für SSA-FL)
</t>
    </r>
    <r>
      <rPr>
        <sz val="10"/>
        <rFont val="Arial"/>
        <family val="2"/>
      </rPr>
      <t>- 1st &amp; 2nd Level Support
- Jährliche Wartung des Buchungs- und Schließsystems
- Abrechnungs- und Transaktionsverwaltung
- Jährliche Gebührenerhöhung ab dem 2. Vertragsjahr um 2,5%</t>
    </r>
  </si>
  <si>
    <r>
      <t>02.08. Auftragsbezogene Ausführungszeichnung je fundamentlose Variante der Sammelschließanlage</t>
    </r>
    <r>
      <rPr>
        <sz val="10"/>
        <color theme="0"/>
        <rFont val="Arial"/>
        <family val="2"/>
      </rPr>
      <t xml:space="preserve"> (erforderlich)</t>
    </r>
  </si>
  <si>
    <t>02.08.0010 Auftragsbezogene Ausführungszeichnung (je SSA-FL)</t>
  </si>
  <si>
    <t>Stand: 06.06.2025</t>
  </si>
  <si>
    <t>Die Erdung und der Blitzschutz ist bauseits zu planen, umzusetzen und an den vorgesehenen Anschlusspunkten anzuschließen.</t>
  </si>
  <si>
    <t xml:space="preserve">Bei der Montage wird die gesamte Anlage montiert und anschließend abgenommen. Im Nachgang ist bauseits ein Bodenbelag (z.B. Pflasterbelag) herzustellen.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</si>
</sst>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27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i/>
      <sz val="10"/>
      <color theme="1"/>
      <name val="Arial"/>
      <family val="2"/>
    </font>
    <font>
      <sz val="10"/>
      <name val="Arial"/>
      <family val="2"/>
    </font>
    <font>
      <sz val="10"/>
      <color rgb="FFC00000"/>
      <name val="Arial"/>
      <family val="2"/>
    </font>
    <font>
      <b/>
      <sz val="14"/>
      <color theme="1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theme="5"/>
      <name val="Arial"/>
      <family val="2"/>
    </font>
    <font>
      <b/>
      <sz val="10"/>
      <color theme="0"/>
      <name val="Arial"/>
      <family val="2"/>
    </font>
    <font>
      <b/>
      <u/>
      <sz val="10"/>
      <name val="Arial"/>
      <family val="2"/>
    </font>
    <font>
      <sz val="10"/>
      <color theme="9" tint="-0.249977111117893"/>
      <name val="Arial"/>
      <family val="2"/>
    </font>
    <font>
      <sz val="10"/>
      <color theme="0"/>
      <name val="Arial"/>
      <family val="2"/>
    </font>
    <font>
      <b/>
      <sz val="10"/>
      <color theme="0"/>
      <name val="Arial Black"/>
      <family val="2"/>
    </font>
    <font>
      <sz val="10"/>
      <color rgb="FF000000"/>
      <name val="Arial"/>
      <family val="2"/>
    </font>
    <font>
      <b/>
      <sz val="10"/>
      <color rgb="FFC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656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141">
    <xf numFmtId="0" fontId="0" fillId="0" borderId="0" xfId="0"/>
    <xf numFmtId="0" fontId="9" fillId="0" borderId="0" xfId="0" applyFont="1"/>
    <xf numFmtId="164" fontId="9" fillId="0" borderId="0" xfId="0" applyNumberFormat="1" applyFont="1"/>
    <xf numFmtId="0" fontId="9" fillId="0" borderId="0" xfId="0" applyFont="1" applyAlignment="1">
      <alignment vertical="center"/>
    </xf>
    <xf numFmtId="0" fontId="9" fillId="0" borderId="0" xfId="0" applyFont="1" applyProtection="1">
      <protection locked="0"/>
    </xf>
    <xf numFmtId="0" fontId="9" fillId="0" borderId="0" xfId="0" applyFont="1" applyAlignment="1" applyProtection="1">
      <alignment vertical="center"/>
      <protection locked="0"/>
    </xf>
    <xf numFmtId="0" fontId="10" fillId="0" borderId="0" xfId="0" applyFont="1" applyProtection="1">
      <protection locked="0"/>
    </xf>
    <xf numFmtId="0" fontId="9" fillId="0" borderId="0" xfId="0" applyFont="1" applyAlignment="1" applyProtection="1">
      <alignment horizontal="center" vertical="center"/>
      <protection locked="0"/>
    </xf>
    <xf numFmtId="0" fontId="14" fillId="0" borderId="0" xfId="0" applyFont="1" applyProtection="1">
      <protection locked="0"/>
    </xf>
    <xf numFmtId="0" fontId="11" fillId="0" borderId="0" xfId="0" applyFont="1" applyAlignment="1">
      <alignment horizontal="left" vertical="center"/>
    </xf>
    <xf numFmtId="0" fontId="9" fillId="0" borderId="0" xfId="0" applyFont="1" applyAlignment="1">
      <alignment horizontal="left" wrapText="1"/>
    </xf>
    <xf numFmtId="0" fontId="13" fillId="0" borderId="0" xfId="0" applyFont="1"/>
    <xf numFmtId="164" fontId="9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left" vertical="center" wrapText="1"/>
    </xf>
    <xf numFmtId="0" fontId="8" fillId="0" borderId="0" xfId="0" applyFont="1"/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/>
    </xf>
    <xf numFmtId="164" fontId="9" fillId="0" borderId="0" xfId="0" applyNumberFormat="1" applyFont="1" applyProtection="1">
      <protection locked="0"/>
    </xf>
    <xf numFmtId="0" fontId="14" fillId="0" borderId="1" xfId="0" applyFont="1" applyBorder="1"/>
    <xf numFmtId="164" fontId="14" fillId="0" borderId="1" xfId="0" applyNumberFormat="1" applyFont="1" applyBorder="1"/>
    <xf numFmtId="0" fontId="8" fillId="0" borderId="0" xfId="0" applyFont="1" applyAlignment="1">
      <alignment horizontal="right" vertical="center"/>
    </xf>
    <xf numFmtId="164" fontId="9" fillId="0" borderId="0" xfId="0" applyNumberFormat="1" applyFont="1" applyAlignment="1">
      <alignment horizontal="left" vertical="center"/>
    </xf>
    <xf numFmtId="0" fontId="8" fillId="0" borderId="0" xfId="0" applyFont="1" applyAlignment="1">
      <alignment horizontal="left" wrapText="1"/>
    </xf>
    <xf numFmtId="14" fontId="8" fillId="0" borderId="0" xfId="0" applyNumberFormat="1" applyFont="1" applyAlignment="1" applyProtection="1">
      <alignment horizontal="center" wrapText="1"/>
      <protection locked="0"/>
    </xf>
    <xf numFmtId="0" fontId="8" fillId="0" borderId="0" xfId="0" applyFont="1" applyAlignment="1">
      <alignment horizontal="right" wrapText="1"/>
    </xf>
    <xf numFmtId="0" fontId="8" fillId="0" borderId="0" xfId="0" applyFont="1" applyProtection="1">
      <protection locked="0"/>
    </xf>
    <xf numFmtId="0" fontId="12" fillId="0" borderId="0" xfId="0" applyFont="1" applyAlignment="1">
      <alignment horizontal="left"/>
    </xf>
    <xf numFmtId="0" fontId="11" fillId="0" borderId="0" xfId="0" applyFont="1"/>
    <xf numFmtId="0" fontId="15" fillId="0" borderId="0" xfId="0" applyFont="1" applyAlignment="1">
      <alignment horizontal="left" vertical="center"/>
    </xf>
    <xf numFmtId="0" fontId="13" fillId="0" borderId="0" xfId="0" applyFont="1" applyAlignment="1" applyProtection="1">
      <alignment vertical="center"/>
      <protection locked="0"/>
    </xf>
    <xf numFmtId="0" fontId="15" fillId="0" borderId="6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8" fillId="0" borderId="6" xfId="0" applyFont="1" applyBorder="1" applyAlignment="1">
      <alignment horizontal="right" vertical="center"/>
    </xf>
    <xf numFmtId="164" fontId="9" fillId="0" borderId="6" xfId="0" applyNumberFormat="1" applyFont="1" applyBorder="1" applyAlignment="1">
      <alignment horizontal="left" vertical="center"/>
    </xf>
    <xf numFmtId="0" fontId="9" fillId="0" borderId="6" xfId="0" applyFont="1" applyBorder="1" applyAlignment="1">
      <alignment horizontal="left"/>
    </xf>
    <xf numFmtId="0" fontId="9" fillId="0" borderId="6" xfId="0" applyFont="1" applyBorder="1"/>
    <xf numFmtId="0" fontId="8" fillId="0" borderId="6" xfId="0" applyFont="1" applyBorder="1" applyAlignment="1">
      <alignment horizontal="center"/>
    </xf>
    <xf numFmtId="0" fontId="9" fillId="0" borderId="6" xfId="0" applyFont="1" applyBorder="1" applyProtection="1">
      <protection locked="0"/>
    </xf>
    <xf numFmtId="164" fontId="9" fillId="0" borderId="6" xfId="0" applyNumberFormat="1" applyFont="1" applyBorder="1" applyAlignment="1">
      <alignment horizontal="right" vertical="center"/>
    </xf>
    <xf numFmtId="49" fontId="14" fillId="0" borderId="0" xfId="0" applyNumberFormat="1" applyFont="1" applyAlignment="1">
      <alignment horizontal="center" vertical="center"/>
    </xf>
    <xf numFmtId="0" fontId="14" fillId="0" borderId="0" xfId="0" applyFont="1"/>
    <xf numFmtId="164" fontId="14" fillId="0" borderId="0" xfId="0" applyNumberFormat="1" applyFont="1"/>
    <xf numFmtId="0" fontId="14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164" fontId="17" fillId="0" borderId="0" xfId="0" applyNumberFormat="1" applyFont="1"/>
    <xf numFmtId="164" fontId="17" fillId="0" borderId="0" xfId="0" applyNumberFormat="1" applyFont="1" applyAlignment="1">
      <alignment vertical="center"/>
    </xf>
    <xf numFmtId="164" fontId="14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0" fontId="14" fillId="0" borderId="0" xfId="0" applyFont="1" applyAlignment="1" applyProtection="1">
      <alignment horizontal="center" vertical="center"/>
      <protection locked="0"/>
    </xf>
    <xf numFmtId="164" fontId="14" fillId="0" borderId="0" xfId="0" applyNumberFormat="1" applyFont="1" applyProtection="1">
      <protection locked="0"/>
    </xf>
    <xf numFmtId="0" fontId="14" fillId="0" borderId="0" xfId="0" applyFont="1" applyAlignment="1" applyProtection="1">
      <alignment vertical="center"/>
      <protection locked="0"/>
    </xf>
    <xf numFmtId="0" fontId="19" fillId="0" borderId="0" xfId="0" applyFont="1" applyProtection="1">
      <protection locked="0"/>
    </xf>
    <xf numFmtId="0" fontId="7" fillId="0" borderId="0" xfId="0" applyFont="1" applyProtection="1">
      <protection locked="0"/>
    </xf>
    <xf numFmtId="0" fontId="14" fillId="0" borderId="9" xfId="0" applyFont="1" applyBorder="1"/>
    <xf numFmtId="164" fontId="14" fillId="0" borderId="9" xfId="0" applyNumberFormat="1" applyFont="1" applyBorder="1"/>
    <xf numFmtId="0" fontId="18" fillId="0" borderId="0" xfId="0" applyFont="1"/>
    <xf numFmtId="0" fontId="18" fillId="0" borderId="0" xfId="0" applyFont="1" applyAlignment="1" applyProtection="1">
      <alignment vertical="top"/>
      <protection locked="0"/>
    </xf>
    <xf numFmtId="0" fontId="14" fillId="0" borderId="0" xfId="0" applyFont="1" applyAlignment="1" applyProtection="1">
      <alignment horizontal="left" vertical="center" wrapText="1"/>
      <protection locked="0"/>
    </xf>
    <xf numFmtId="0" fontId="17" fillId="0" borderId="1" xfId="0" applyFont="1" applyBorder="1"/>
    <xf numFmtId="0" fontId="17" fillId="0" borderId="10" xfId="0" applyFont="1" applyBorder="1"/>
    <xf numFmtId="164" fontId="14" fillId="0" borderId="10" xfId="0" applyNumberFormat="1" applyFont="1" applyBorder="1"/>
    <xf numFmtId="0" fontId="7" fillId="0" borderId="0" xfId="0" applyFont="1"/>
    <xf numFmtId="0" fontId="22" fillId="0" borderId="0" xfId="0" applyFont="1" applyProtection="1">
      <protection locked="0"/>
    </xf>
    <xf numFmtId="0" fontId="6" fillId="0" borderId="0" xfId="0" applyFont="1" applyProtection="1">
      <protection locked="0"/>
    </xf>
    <xf numFmtId="0" fontId="20" fillId="3" borderId="4" xfId="0" applyFont="1" applyFill="1" applyBorder="1"/>
    <xf numFmtId="0" fontId="20" fillId="3" borderId="3" xfId="0" applyFont="1" applyFill="1" applyBorder="1"/>
    <xf numFmtId="0" fontId="20" fillId="3" borderId="5" xfId="0" applyFont="1" applyFill="1" applyBorder="1"/>
    <xf numFmtId="0" fontId="20" fillId="4" borderId="4" xfId="0" applyFont="1" applyFill="1" applyBorder="1"/>
    <xf numFmtId="0" fontId="20" fillId="4" borderId="3" xfId="0" applyFont="1" applyFill="1" applyBorder="1"/>
    <xf numFmtId="0" fontId="20" fillId="4" borderId="5" xfId="0" applyFont="1" applyFill="1" applyBorder="1"/>
    <xf numFmtId="0" fontId="24" fillId="3" borderId="1" xfId="0" applyFont="1" applyFill="1" applyBorder="1"/>
    <xf numFmtId="164" fontId="24" fillId="3" borderId="1" xfId="0" applyNumberFormat="1" applyFont="1" applyFill="1" applyBorder="1" applyAlignment="1">
      <alignment wrapText="1"/>
    </xf>
    <xf numFmtId="0" fontId="24" fillId="3" borderId="1" xfId="0" applyFont="1" applyFill="1" applyBorder="1" applyAlignment="1">
      <alignment wrapText="1"/>
    </xf>
    <xf numFmtId="0" fontId="25" fillId="0" borderId="0" xfId="0" applyFont="1" applyAlignment="1">
      <alignment vertical="center"/>
    </xf>
    <xf numFmtId="0" fontId="5" fillId="0" borderId="0" xfId="0" applyFont="1" applyProtection="1">
      <protection locked="0"/>
    </xf>
    <xf numFmtId="0" fontId="9" fillId="0" borderId="0" xfId="0" applyFont="1" applyAlignment="1">
      <alignment horizontal="left" vertical="center" wrapText="1"/>
    </xf>
    <xf numFmtId="0" fontId="26" fillId="0" borderId="0" xfId="0" applyFont="1" applyAlignment="1">
      <alignment horizontal="left" vertical="center"/>
    </xf>
    <xf numFmtId="0" fontId="14" fillId="0" borderId="1" xfId="0" applyFont="1" applyBorder="1" applyAlignment="1">
      <alignment vertical="center"/>
    </xf>
    <xf numFmtId="0" fontId="4" fillId="0" borderId="0" xfId="0" applyFont="1" applyAlignment="1">
      <alignment horizontal="left"/>
    </xf>
    <xf numFmtId="0" fontId="8" fillId="2" borderId="1" xfId="0" applyFont="1" applyFill="1" applyBorder="1" applyAlignment="1" applyProtection="1">
      <alignment horizontal="left" vertical="center"/>
      <protection locked="0"/>
    </xf>
    <xf numFmtId="164" fontId="9" fillId="2" borderId="1" xfId="0" applyNumberFormat="1" applyFont="1" applyFill="1" applyBorder="1" applyAlignment="1" applyProtection="1">
      <alignment horizontal="left" vertical="center" wrapText="1"/>
      <protection locked="0"/>
    </xf>
    <xf numFmtId="0" fontId="3" fillId="0" borderId="0" xfId="0" applyFont="1" applyProtection="1">
      <protection locked="0"/>
    </xf>
    <xf numFmtId="0" fontId="14" fillId="2" borderId="9" xfId="0" applyFont="1" applyFill="1" applyBorder="1" applyAlignment="1" applyProtection="1">
      <alignment vertical="center"/>
      <protection locked="0"/>
    </xf>
    <xf numFmtId="0" fontId="14" fillId="2" borderId="1" xfId="0" applyFont="1" applyFill="1" applyBorder="1" applyAlignment="1" applyProtection="1">
      <alignment vertical="center"/>
      <protection locked="0"/>
    </xf>
    <xf numFmtId="0" fontId="3" fillId="2" borderId="1" xfId="0" applyFont="1" applyFill="1" applyBorder="1" applyAlignment="1" applyProtection="1">
      <alignment horizontal="left" vertical="center"/>
      <protection locked="0"/>
    </xf>
    <xf numFmtId="164" fontId="3" fillId="2" borderId="1" xfId="0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applyFont="1" applyProtection="1">
      <protection locked="0"/>
    </xf>
    <xf numFmtId="0" fontId="8" fillId="2" borderId="4" xfId="0" applyFont="1" applyFill="1" applyBorder="1" applyAlignment="1" applyProtection="1">
      <alignment horizontal="center"/>
      <protection locked="0"/>
    </xf>
    <xf numFmtId="0" fontId="8" fillId="2" borderId="3" xfId="0" applyFont="1" applyFill="1" applyBorder="1" applyAlignment="1" applyProtection="1">
      <alignment horizontal="center"/>
      <protection locked="0"/>
    </xf>
    <xf numFmtId="0" fontId="8" fillId="2" borderId="5" xfId="0" applyFont="1" applyFill="1" applyBorder="1" applyAlignment="1" applyProtection="1">
      <alignment horizontal="center"/>
      <protection locked="0"/>
    </xf>
    <xf numFmtId="0" fontId="14" fillId="0" borderId="7" xfId="0" applyFont="1" applyBorder="1" applyAlignment="1">
      <alignment horizontal="left" vertical="top" wrapText="1"/>
    </xf>
    <xf numFmtId="0" fontId="14" fillId="0" borderId="2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9" fillId="0" borderId="0" xfId="0" applyFont="1" applyAlignment="1">
      <alignment horizontal="left"/>
    </xf>
    <xf numFmtId="0" fontId="14" fillId="0" borderId="4" xfId="0" applyFont="1" applyBorder="1" applyAlignment="1">
      <alignment horizontal="left" vertical="top" wrapText="1"/>
    </xf>
    <xf numFmtId="0" fontId="14" fillId="0" borderId="3" xfId="0" applyFont="1" applyBorder="1" applyAlignment="1">
      <alignment horizontal="left" vertical="top" wrapText="1"/>
    </xf>
    <xf numFmtId="0" fontId="14" fillId="0" borderId="5" xfId="0" applyFont="1" applyBorder="1" applyAlignment="1">
      <alignment horizontal="left" vertical="top" wrapText="1"/>
    </xf>
    <xf numFmtId="0" fontId="17" fillId="0" borderId="4" xfId="0" applyFont="1" applyBorder="1" applyAlignment="1">
      <alignment horizontal="left" vertical="top" wrapText="1"/>
    </xf>
    <xf numFmtId="0" fontId="17" fillId="0" borderId="3" xfId="0" applyFont="1" applyBorder="1" applyAlignment="1">
      <alignment horizontal="left" vertical="top" wrapText="1"/>
    </xf>
    <xf numFmtId="0" fontId="17" fillId="0" borderId="5" xfId="0" applyFont="1" applyBorder="1" applyAlignment="1">
      <alignment horizontal="left" vertical="top" wrapText="1"/>
    </xf>
    <xf numFmtId="49" fontId="17" fillId="0" borderId="4" xfId="0" applyNumberFormat="1" applyFont="1" applyBorder="1" applyAlignment="1">
      <alignment horizontal="left" vertical="center" wrapText="1"/>
    </xf>
    <xf numFmtId="49" fontId="17" fillId="0" borderId="3" xfId="0" applyNumberFormat="1" applyFont="1" applyBorder="1" applyAlignment="1">
      <alignment horizontal="left" vertical="center" wrapText="1"/>
    </xf>
    <xf numFmtId="49" fontId="17" fillId="0" borderId="5" xfId="0" applyNumberFormat="1" applyFont="1" applyBorder="1" applyAlignment="1">
      <alignment horizontal="left" vertical="center" wrapText="1"/>
    </xf>
    <xf numFmtId="0" fontId="17" fillId="0" borderId="7" xfId="0" applyFont="1" applyBorder="1" applyAlignment="1">
      <alignment horizontal="left" vertical="top" wrapText="1"/>
    </xf>
    <xf numFmtId="0" fontId="24" fillId="3" borderId="4" xfId="0" applyFont="1" applyFill="1" applyBorder="1" applyAlignment="1">
      <alignment horizontal="left"/>
    </xf>
    <xf numFmtId="0" fontId="24" fillId="3" borderId="3" xfId="0" applyFont="1" applyFill="1" applyBorder="1" applyAlignment="1">
      <alignment horizontal="left"/>
    </xf>
    <xf numFmtId="0" fontId="24" fillId="3" borderId="5" xfId="0" applyFont="1" applyFill="1" applyBorder="1" applyAlignment="1">
      <alignment horizontal="left"/>
    </xf>
    <xf numFmtId="0" fontId="17" fillId="0" borderId="3" xfId="0" applyFont="1" applyBorder="1" applyAlignment="1">
      <alignment horizontal="left" vertical="top"/>
    </xf>
    <xf numFmtId="0" fontId="17" fillId="0" borderId="5" xfId="0" applyFont="1" applyBorder="1" applyAlignment="1">
      <alignment horizontal="left" vertical="top"/>
    </xf>
    <xf numFmtId="49" fontId="14" fillId="0" borderId="3" xfId="0" applyNumberFormat="1" applyFont="1" applyBorder="1" applyAlignment="1">
      <alignment horizontal="left" vertical="center" wrapText="1"/>
    </xf>
    <xf numFmtId="49" fontId="14" fillId="0" borderId="5" xfId="0" applyNumberFormat="1" applyFont="1" applyBorder="1" applyAlignment="1">
      <alignment horizontal="left" vertical="center" wrapText="1"/>
    </xf>
    <xf numFmtId="49" fontId="17" fillId="0" borderId="7" xfId="0" applyNumberFormat="1" applyFont="1" applyBorder="1" applyAlignment="1">
      <alignment horizontal="left" vertical="center" wrapText="1"/>
    </xf>
    <xf numFmtId="49" fontId="14" fillId="0" borderId="2" xfId="0" applyNumberFormat="1" applyFont="1" applyBorder="1" applyAlignment="1">
      <alignment horizontal="left" vertical="center" wrapText="1"/>
    </xf>
    <xf numFmtId="49" fontId="14" fillId="0" borderId="8" xfId="0" applyNumberFormat="1" applyFont="1" applyBorder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wrapText="1"/>
    </xf>
    <xf numFmtId="0" fontId="3" fillId="2" borderId="4" xfId="0" applyFont="1" applyFill="1" applyBorder="1" applyAlignment="1" applyProtection="1">
      <alignment horizontal="left" vertical="center"/>
      <protection locked="0"/>
    </xf>
    <xf numFmtId="0" fontId="8" fillId="2" borderId="3" xfId="0" applyFont="1" applyFill="1" applyBorder="1" applyAlignment="1" applyProtection="1">
      <alignment horizontal="left" vertical="center"/>
      <protection locked="0"/>
    </xf>
    <xf numFmtId="0" fontId="8" fillId="2" borderId="5" xfId="0" applyFont="1" applyFill="1" applyBorder="1" applyAlignment="1" applyProtection="1">
      <alignment horizontal="left" vertical="center"/>
      <protection locked="0"/>
    </xf>
    <xf numFmtId="164" fontId="3" fillId="2" borderId="4" xfId="0" applyNumberFormat="1" applyFont="1" applyFill="1" applyBorder="1" applyAlignment="1" applyProtection="1">
      <alignment horizontal="left" vertical="center"/>
      <protection locked="0"/>
    </xf>
    <xf numFmtId="164" fontId="9" fillId="2" borderId="5" xfId="0" applyNumberFormat="1" applyFont="1" applyFill="1" applyBorder="1" applyAlignment="1" applyProtection="1">
      <alignment horizontal="left" vertical="center"/>
      <protection locked="0"/>
    </xf>
    <xf numFmtId="0" fontId="8" fillId="2" borderId="4" xfId="0" applyFont="1" applyFill="1" applyBorder="1" applyAlignment="1" applyProtection="1">
      <alignment horizontal="center" vertical="center"/>
      <protection locked="0"/>
    </xf>
    <xf numFmtId="0" fontId="8" fillId="2" borderId="3" xfId="0" applyFont="1" applyFill="1" applyBorder="1" applyAlignment="1" applyProtection="1">
      <alignment horizontal="center" vertical="center"/>
      <protection locked="0"/>
    </xf>
    <xf numFmtId="0" fontId="8" fillId="2" borderId="5" xfId="0" applyFont="1" applyFill="1" applyBorder="1" applyAlignment="1" applyProtection="1">
      <alignment horizontal="center" vertical="center"/>
      <protection locked="0"/>
    </xf>
    <xf numFmtId="0" fontId="14" fillId="0" borderId="0" xfId="0" applyFont="1" applyAlignment="1" applyProtection="1">
      <alignment horizontal="center" vertical="center"/>
      <protection locked="0"/>
    </xf>
    <xf numFmtId="16" fontId="17" fillId="0" borderId="4" xfId="0" applyNumberFormat="1" applyFont="1" applyBorder="1" applyAlignment="1">
      <alignment horizontal="left" vertical="top" wrapText="1"/>
    </xf>
    <xf numFmtId="0" fontId="9" fillId="0" borderId="0" xfId="0" applyFont="1" applyAlignment="1">
      <alignment horizontal="center"/>
    </xf>
    <xf numFmtId="0" fontId="8" fillId="2" borderId="4" xfId="0" applyFont="1" applyFill="1" applyBorder="1" applyAlignment="1" applyProtection="1">
      <alignment horizontal="left" vertical="center"/>
      <protection locked="0"/>
    </xf>
    <xf numFmtId="164" fontId="9" fillId="2" borderId="4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Alignment="1">
      <alignment horizontal="left" wrapText="1"/>
    </xf>
    <xf numFmtId="16" fontId="17" fillId="0" borderId="3" xfId="0" applyNumberFormat="1" applyFont="1" applyBorder="1" applyAlignment="1">
      <alignment horizontal="left" vertical="top" wrapText="1"/>
    </xf>
    <xf numFmtId="16" fontId="17" fillId="0" borderId="5" xfId="0" applyNumberFormat="1" applyFont="1" applyBorder="1" applyAlignment="1">
      <alignment horizontal="left" vertical="top" wrapText="1"/>
    </xf>
    <xf numFmtId="14" fontId="1" fillId="0" borderId="0" xfId="0" applyNumberFormat="1" applyFont="1" applyAlignment="1" applyProtection="1">
      <alignment horizontal="right" wrapText="1"/>
      <protection locked="0"/>
    </xf>
    <xf numFmtId="0" fontId="25" fillId="0" borderId="0" xfId="0" applyFont="1" applyBorder="1" applyAlignment="1">
      <alignment vertical="center"/>
    </xf>
    <xf numFmtId="0" fontId="9" fillId="0" borderId="0" xfId="0" applyFont="1" applyBorder="1" applyAlignment="1">
      <alignment horizontal="left"/>
    </xf>
    <xf numFmtId="0" fontId="9" fillId="0" borderId="0" xfId="0" applyFont="1" applyBorder="1"/>
    <xf numFmtId="0" fontId="9" fillId="0" borderId="0" xfId="0" applyFont="1" applyBorder="1" applyProtection="1">
      <protection locked="0"/>
    </xf>
    <xf numFmtId="164" fontId="9" fillId="0" borderId="0" xfId="0" applyNumberFormat="1" applyFont="1" applyBorder="1" applyAlignment="1">
      <alignment horizontal="right" vertical="center"/>
    </xf>
    <xf numFmtId="0" fontId="1" fillId="0" borderId="0" xfId="0" applyFont="1" applyProtection="1">
      <protection locked="0"/>
    </xf>
    <xf numFmtId="0" fontId="1" fillId="0" borderId="0" xfId="0" applyFont="1" applyAlignment="1">
      <alignment horizontal="left"/>
    </xf>
    <xf numFmtId="0" fontId="1" fillId="0" borderId="0" xfId="0" applyFont="1"/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FF6565"/>
      <color rgb="FFFECA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microsoft.com/office/2017/06/relationships/rdRichValue" Target="richData/rdrichvalue.xml"/><Relationship Id="rId5" Type="http://schemas.openxmlformats.org/officeDocument/2006/relationships/worksheet" Target="worksheets/sheet5.xml"/><Relationship Id="rId10" Type="http://schemas.microsoft.com/office/2022/10/relationships/richValueRel" Target="richData/richValueRel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1524000</xdr:colOff>
      <xdr:row>100</xdr:row>
      <xdr:rowOff>85725</xdr:rowOff>
    </xdr:from>
    <xdr:to>
      <xdr:col>6</xdr:col>
      <xdr:colOff>685800</xdr:colOff>
      <xdr:row>101</xdr:row>
      <xdr:rowOff>114300</xdr:rowOff>
    </xdr:to>
    <xdr:grpSp>
      <xdr:nvGrpSpPr>
        <xdr:cNvPr id="3" name="Gruppier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8448675" y="26422350"/>
          <a:ext cx="2867025" cy="190500"/>
          <a:chOff x="5524500" y="12077700"/>
          <a:chExt cx="2066925" cy="228600"/>
        </a:xfrm>
      </xdr:grpSpPr>
      <xdr:sp macro="" textlink="">
        <xdr:nvSpPr>
          <xdr:cNvPr id="6" name="Textfeld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 txBox="1"/>
        </xdr:nvSpPr>
        <xdr:spPr>
          <a:xfrm>
            <a:off x="5524500" y="12077700"/>
            <a:ext cx="2066925" cy="2286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DE" sz="9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Datum, Unterschrift Besteller</a:t>
            </a:r>
          </a:p>
        </xdr:txBody>
      </xdr:sp>
      <xdr:cxnSp macro="">
        <xdr:nvCxnSpPr>
          <xdr:cNvPr id="5" name="Gerader Verbinder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CxnSpPr/>
        </xdr:nvCxnSpPr>
        <xdr:spPr>
          <a:xfrm>
            <a:off x="5619750" y="12106275"/>
            <a:ext cx="1962150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3</xdr:col>
      <xdr:colOff>1409701</xdr:colOff>
      <xdr:row>85</xdr:row>
      <xdr:rowOff>66676</xdr:rowOff>
    </xdr:from>
    <xdr:to>
      <xdr:col>5</xdr:col>
      <xdr:colOff>742950</xdr:colOff>
      <xdr:row>91</xdr:row>
      <xdr:rowOff>81764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AEEA7FDD-8FB8-8703-6CE6-CAFFBF586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1" y="19592926"/>
          <a:ext cx="2209799" cy="1015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1552575</xdr:colOff>
      <xdr:row>96</xdr:row>
      <xdr:rowOff>85725</xdr:rowOff>
    </xdr:from>
    <xdr:to>
      <xdr:col>6</xdr:col>
      <xdr:colOff>714375</xdr:colOff>
      <xdr:row>97</xdr:row>
      <xdr:rowOff>114300</xdr:rowOff>
    </xdr:to>
    <xdr:grpSp>
      <xdr:nvGrpSpPr>
        <xdr:cNvPr id="2" name="Gruppieren 1">
          <a:extLst>
            <a:ext uri="{FF2B5EF4-FFF2-40B4-BE49-F238E27FC236}">
              <a16:creationId xmlns:a16="http://schemas.microsoft.com/office/drawing/2014/main" id="{E0110C05-848F-4BF3-A7CF-C93E40AC24E7}"/>
            </a:ext>
          </a:extLst>
        </xdr:cNvPr>
        <xdr:cNvGrpSpPr/>
      </xdr:nvGrpSpPr>
      <xdr:grpSpPr>
        <a:xfrm>
          <a:off x="8477250" y="26327100"/>
          <a:ext cx="2876550" cy="190500"/>
          <a:chOff x="5524500" y="12077700"/>
          <a:chExt cx="2066925" cy="228600"/>
        </a:xfrm>
      </xdr:grpSpPr>
      <xdr:sp macro="" textlink="">
        <xdr:nvSpPr>
          <xdr:cNvPr id="3" name="Textfeld 2">
            <a:extLst>
              <a:ext uri="{FF2B5EF4-FFF2-40B4-BE49-F238E27FC236}">
                <a16:creationId xmlns:a16="http://schemas.microsoft.com/office/drawing/2014/main" id="{7DCAE271-8405-E875-F0D9-EC2E7ACAB55A}"/>
              </a:ext>
            </a:extLst>
          </xdr:cNvPr>
          <xdr:cNvSpPr txBox="1"/>
        </xdr:nvSpPr>
        <xdr:spPr>
          <a:xfrm>
            <a:off x="5524500" y="12077700"/>
            <a:ext cx="2066925" cy="2286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DE" sz="9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Datum, Unterschrift Besteller</a:t>
            </a:r>
          </a:p>
        </xdr:txBody>
      </xdr:sp>
      <xdr:cxnSp macro="">
        <xdr:nvCxnSpPr>
          <xdr:cNvPr id="4" name="Gerader Verbinder 3">
            <a:extLst>
              <a:ext uri="{FF2B5EF4-FFF2-40B4-BE49-F238E27FC236}">
                <a16:creationId xmlns:a16="http://schemas.microsoft.com/office/drawing/2014/main" id="{CDE478DF-F19B-9293-18D2-51208AA355A3}"/>
              </a:ext>
            </a:extLst>
          </xdr:cNvPr>
          <xdr:cNvCxnSpPr/>
        </xdr:nvCxnSpPr>
        <xdr:spPr>
          <a:xfrm>
            <a:off x="5619750" y="12106275"/>
            <a:ext cx="1962150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3</xdr:col>
      <xdr:colOff>1685925</xdr:colOff>
      <xdr:row>81</xdr:row>
      <xdr:rowOff>57150</xdr:rowOff>
    </xdr:from>
    <xdr:to>
      <xdr:col>5</xdr:col>
      <xdr:colOff>714375</xdr:colOff>
      <xdr:row>87</xdr:row>
      <xdr:rowOff>85725</xdr:rowOff>
    </xdr:to>
    <xdr:pic>
      <xdr:nvPicPr>
        <xdr:cNvPr id="6146" name="Picture 2">
          <a:extLst>
            <a:ext uri="{FF2B5EF4-FFF2-40B4-BE49-F238E27FC236}">
              <a16:creationId xmlns:a16="http://schemas.microsoft.com/office/drawing/2014/main" id="{A5D4B557-B98D-F6CC-9171-E8906EAC7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18869025"/>
          <a:ext cx="19145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1524000</xdr:colOff>
      <xdr:row>89</xdr:row>
      <xdr:rowOff>180975</xdr:rowOff>
    </xdr:from>
    <xdr:to>
      <xdr:col>6</xdr:col>
      <xdr:colOff>685800</xdr:colOff>
      <xdr:row>89</xdr:row>
      <xdr:rowOff>371475</xdr:rowOff>
    </xdr:to>
    <xdr:grpSp>
      <xdr:nvGrpSpPr>
        <xdr:cNvPr id="2" name="Gruppieren 1">
          <a:extLst>
            <a:ext uri="{FF2B5EF4-FFF2-40B4-BE49-F238E27FC236}">
              <a16:creationId xmlns:a16="http://schemas.microsoft.com/office/drawing/2014/main" id="{ACF4DD10-D2BE-4893-8BCF-EF9D00304C2D}"/>
            </a:ext>
          </a:extLst>
        </xdr:cNvPr>
        <xdr:cNvGrpSpPr/>
      </xdr:nvGrpSpPr>
      <xdr:grpSpPr>
        <a:xfrm>
          <a:off x="8420100" y="21926550"/>
          <a:ext cx="2857500" cy="190500"/>
          <a:chOff x="5524500" y="12077700"/>
          <a:chExt cx="2066925" cy="228600"/>
        </a:xfrm>
      </xdr:grpSpPr>
      <xdr:sp macro="" textlink="">
        <xdr:nvSpPr>
          <xdr:cNvPr id="3" name="Textfeld 2">
            <a:extLst>
              <a:ext uri="{FF2B5EF4-FFF2-40B4-BE49-F238E27FC236}">
                <a16:creationId xmlns:a16="http://schemas.microsoft.com/office/drawing/2014/main" id="{E0928371-2951-9A1B-F11E-DDB3E1248203}"/>
              </a:ext>
            </a:extLst>
          </xdr:cNvPr>
          <xdr:cNvSpPr txBox="1"/>
        </xdr:nvSpPr>
        <xdr:spPr>
          <a:xfrm>
            <a:off x="5524500" y="12077700"/>
            <a:ext cx="2066925" cy="2286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DE" sz="9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Datum, Unterschrift Besteller</a:t>
            </a:r>
          </a:p>
        </xdr:txBody>
      </xdr:sp>
      <xdr:cxnSp macro="">
        <xdr:nvCxnSpPr>
          <xdr:cNvPr id="4" name="Gerader Verbinder 3">
            <a:extLst>
              <a:ext uri="{FF2B5EF4-FFF2-40B4-BE49-F238E27FC236}">
                <a16:creationId xmlns:a16="http://schemas.microsoft.com/office/drawing/2014/main" id="{EB25A5E4-047A-FE41-15D9-250DCD8D8F8D}"/>
              </a:ext>
            </a:extLst>
          </xdr:cNvPr>
          <xdr:cNvCxnSpPr/>
        </xdr:nvCxnSpPr>
        <xdr:spPr>
          <a:xfrm>
            <a:off x="5619750" y="12106275"/>
            <a:ext cx="1962150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3</xdr:col>
      <xdr:colOff>561974</xdr:colOff>
      <xdr:row>77</xdr:row>
      <xdr:rowOff>46375</xdr:rowOff>
    </xdr:from>
    <xdr:to>
      <xdr:col>4</xdr:col>
      <xdr:colOff>752474</xdr:colOff>
      <xdr:row>83</xdr:row>
      <xdr:rowOff>142875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8B4D4C44-B1F8-A1D0-1CC3-9449B101E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4" y="20296525"/>
          <a:ext cx="2238375" cy="108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590550</xdr:colOff>
      <xdr:row>77</xdr:row>
      <xdr:rowOff>38100</xdr:rowOff>
    </xdr:from>
    <xdr:to>
      <xdr:col>6</xdr:col>
      <xdr:colOff>678847</xdr:colOff>
      <xdr:row>83</xdr:row>
      <xdr:rowOff>85726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EDD5B27E-53E0-78E0-6AF7-9EF1167C36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454" b="4828"/>
        <a:stretch/>
      </xdr:blipFill>
      <xdr:spPr bwMode="auto">
        <a:xfrm>
          <a:off x="9105900" y="20288250"/>
          <a:ext cx="1736122" cy="103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1600200</xdr:colOff>
      <xdr:row>77</xdr:row>
      <xdr:rowOff>323850</xdr:rowOff>
    </xdr:from>
    <xdr:to>
      <xdr:col>6</xdr:col>
      <xdr:colOff>762000</xdr:colOff>
      <xdr:row>78</xdr:row>
      <xdr:rowOff>133350</xdr:rowOff>
    </xdr:to>
    <xdr:grpSp>
      <xdr:nvGrpSpPr>
        <xdr:cNvPr id="2" name="Gruppieren 1">
          <a:extLst>
            <a:ext uri="{FF2B5EF4-FFF2-40B4-BE49-F238E27FC236}">
              <a16:creationId xmlns:a16="http://schemas.microsoft.com/office/drawing/2014/main" id="{F77EC067-1019-4DE9-B416-00AB32F8EC20}"/>
            </a:ext>
          </a:extLst>
        </xdr:cNvPr>
        <xdr:cNvGrpSpPr/>
      </xdr:nvGrpSpPr>
      <xdr:grpSpPr>
        <a:xfrm>
          <a:off x="8496300" y="16849725"/>
          <a:ext cx="2876550" cy="190500"/>
          <a:chOff x="5524500" y="12077700"/>
          <a:chExt cx="2066925" cy="228600"/>
        </a:xfrm>
      </xdr:grpSpPr>
      <xdr:sp macro="" textlink="">
        <xdr:nvSpPr>
          <xdr:cNvPr id="3" name="Textfeld 2">
            <a:extLst>
              <a:ext uri="{FF2B5EF4-FFF2-40B4-BE49-F238E27FC236}">
                <a16:creationId xmlns:a16="http://schemas.microsoft.com/office/drawing/2014/main" id="{D7A2BC0C-1FFD-EA27-44E1-85A0D037A455}"/>
              </a:ext>
            </a:extLst>
          </xdr:cNvPr>
          <xdr:cNvSpPr txBox="1"/>
        </xdr:nvSpPr>
        <xdr:spPr>
          <a:xfrm>
            <a:off x="5524500" y="12077700"/>
            <a:ext cx="2066925" cy="2286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DE" sz="9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Datum, Unterschrift Besteller</a:t>
            </a:r>
          </a:p>
        </xdr:txBody>
      </xdr:sp>
      <xdr:cxnSp macro="">
        <xdr:nvCxnSpPr>
          <xdr:cNvPr id="4" name="Gerader Verbinder 3">
            <a:extLst>
              <a:ext uri="{FF2B5EF4-FFF2-40B4-BE49-F238E27FC236}">
                <a16:creationId xmlns:a16="http://schemas.microsoft.com/office/drawing/2014/main" id="{11BCE3D6-4EA1-3AD0-E7BB-DA8694688A6D}"/>
              </a:ext>
            </a:extLst>
          </xdr:cNvPr>
          <xdr:cNvCxnSpPr/>
        </xdr:nvCxnSpPr>
        <xdr:spPr>
          <a:xfrm>
            <a:off x="5619750" y="12106275"/>
            <a:ext cx="1962150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3</xdr:col>
      <xdr:colOff>1552575</xdr:colOff>
      <xdr:row>65</xdr:row>
      <xdr:rowOff>71601</xdr:rowOff>
    </xdr:from>
    <xdr:to>
      <xdr:col>6</xdr:col>
      <xdr:colOff>57150</xdr:colOff>
      <xdr:row>71</xdr:row>
      <xdr:rowOff>152400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754BE523-A301-5723-5CA1-B863673154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292" b="9921"/>
        <a:stretch/>
      </xdr:blipFill>
      <xdr:spPr bwMode="auto">
        <a:xfrm>
          <a:off x="7515225" y="12215976"/>
          <a:ext cx="2219325" cy="1071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fitToPage="1"/>
  </sheetPr>
  <dimension ref="A1:I107"/>
  <sheetViews>
    <sheetView showGridLines="0" tabSelected="1" zoomScaleNormal="100" zoomScaleSheetLayoutView="55" workbookViewId="0">
      <selection activeCell="F1" sqref="F1"/>
    </sheetView>
  </sheetViews>
  <sheetFormatPr baseColWidth="10" defaultRowHeight="12.75" x14ac:dyDescent="0.2"/>
  <cols>
    <col min="1" max="1" width="40.7109375" style="7" customWidth="1"/>
    <col min="2" max="2" width="45.7109375" style="4" customWidth="1"/>
    <col min="3" max="3" width="17.42578125" style="4" customWidth="1"/>
    <col min="4" max="4" width="30.7109375" style="4" customWidth="1"/>
    <col min="5" max="5" width="12.42578125" style="17" customWidth="1"/>
    <col min="6" max="6" width="12.42578125" style="5" customWidth="1"/>
    <col min="7" max="7" width="14.5703125" style="4" customWidth="1"/>
    <col min="8" max="8" width="11.42578125" style="4" customWidth="1"/>
    <col min="9" max="16384" width="11.42578125" style="4"/>
  </cols>
  <sheetData>
    <row r="1" spans="1:7" ht="45" customHeight="1" x14ac:dyDescent="0.2">
      <c r="A1" s="114" t="s">
        <v>155</v>
      </c>
      <c r="B1" s="114"/>
      <c r="C1" s="114"/>
      <c r="D1" s="114"/>
      <c r="E1" s="114"/>
      <c r="G1" s="12" t="e" vm="1">
        <v>#VALUE!</v>
      </c>
    </row>
    <row r="2" spans="1:7" ht="24" customHeight="1" x14ac:dyDescent="0.2">
      <c r="A2" s="14" t="s">
        <v>16</v>
      </c>
      <c r="B2" s="24"/>
      <c r="C2" s="23"/>
      <c r="D2" s="24"/>
      <c r="E2" s="24"/>
      <c r="G2" s="132" t="s">
        <v>174</v>
      </c>
    </row>
    <row r="3" spans="1:7" ht="12" customHeight="1" x14ac:dyDescent="0.2">
      <c r="A3" s="76" t="s">
        <v>35</v>
      </c>
      <c r="B3" s="15"/>
      <c r="C3" s="15"/>
      <c r="D3" s="1"/>
      <c r="E3" s="12"/>
      <c r="F3" s="12"/>
    </row>
    <row r="4" spans="1:7" ht="6.95" customHeight="1" thickBot="1" x14ac:dyDescent="0.25">
      <c r="A4" s="30"/>
      <c r="B4" s="31"/>
      <c r="C4" s="31"/>
      <c r="D4" s="35"/>
      <c r="E4" s="38"/>
      <c r="F4" s="38"/>
      <c r="G4" s="38"/>
    </row>
    <row r="5" spans="1:7" ht="6.95" customHeight="1" x14ac:dyDescent="0.2">
      <c r="A5" s="15"/>
      <c r="B5" s="15"/>
      <c r="C5" s="15"/>
      <c r="D5" s="1"/>
      <c r="E5" s="12"/>
      <c r="F5" s="12"/>
    </row>
    <row r="6" spans="1:7" ht="13.5" customHeight="1" x14ac:dyDescent="0.2">
      <c r="A6" s="9" t="s">
        <v>45</v>
      </c>
      <c r="B6" s="15"/>
      <c r="C6" s="15"/>
      <c r="D6" s="1"/>
      <c r="E6" s="12"/>
      <c r="F6" s="12"/>
    </row>
    <row r="7" spans="1:7" ht="25.5" x14ac:dyDescent="0.2">
      <c r="A7" s="13" t="s">
        <v>43</v>
      </c>
      <c r="B7" s="116"/>
      <c r="C7" s="117"/>
      <c r="D7" s="117"/>
      <c r="E7" s="117"/>
      <c r="F7" s="117"/>
      <c r="G7" s="118"/>
    </row>
    <row r="8" spans="1:7" ht="6.95" customHeight="1" x14ac:dyDescent="0.2">
      <c r="A8" s="13"/>
      <c r="B8" s="13"/>
      <c r="C8" s="13"/>
      <c r="D8" s="13"/>
      <c r="E8" s="13"/>
      <c r="F8" s="13"/>
    </row>
    <row r="9" spans="1:7" x14ac:dyDescent="0.2">
      <c r="A9" s="13" t="s">
        <v>17</v>
      </c>
      <c r="B9" s="84"/>
      <c r="C9" s="20" t="s">
        <v>18</v>
      </c>
      <c r="D9" s="85"/>
      <c r="E9" s="20" t="s">
        <v>19</v>
      </c>
      <c r="F9" s="119"/>
      <c r="G9" s="120"/>
    </row>
    <row r="10" spans="1:7" ht="6.95" customHeight="1" x14ac:dyDescent="0.2">
      <c r="A10" s="15"/>
      <c r="B10" s="15"/>
      <c r="C10" s="20"/>
      <c r="D10" s="75"/>
      <c r="E10" s="12"/>
      <c r="F10" s="21"/>
    </row>
    <row r="11" spans="1:7" ht="25.5" x14ac:dyDescent="0.2">
      <c r="A11" s="13" t="s">
        <v>44</v>
      </c>
      <c r="B11" s="84"/>
      <c r="C11" s="20" t="s">
        <v>18</v>
      </c>
      <c r="D11" s="85"/>
      <c r="E11" s="20" t="s">
        <v>19</v>
      </c>
      <c r="F11" s="119"/>
      <c r="G11" s="120"/>
    </row>
    <row r="12" spans="1:7" ht="6.95" customHeight="1" thickBot="1" x14ac:dyDescent="0.25">
      <c r="A12" s="30"/>
      <c r="B12" s="31"/>
      <c r="C12" s="32"/>
      <c r="D12" s="33"/>
      <c r="E12" s="32"/>
      <c r="F12" s="33"/>
      <c r="G12" s="38"/>
    </row>
    <row r="13" spans="1:7" ht="6.95" customHeight="1" x14ac:dyDescent="0.2">
      <c r="A13" s="9"/>
      <c r="B13" s="9"/>
      <c r="C13" s="9"/>
      <c r="D13" s="1"/>
      <c r="E13" s="12"/>
      <c r="F13" s="12"/>
    </row>
    <row r="14" spans="1:7" ht="12" customHeight="1" x14ac:dyDescent="0.2">
      <c r="A14" s="27" t="s">
        <v>20</v>
      </c>
      <c r="B14" s="27"/>
      <c r="C14" s="27"/>
      <c r="D14" s="27"/>
      <c r="E14" s="2"/>
      <c r="F14" s="3"/>
    </row>
    <row r="15" spans="1:7" ht="12" customHeight="1" x14ac:dyDescent="0.2">
      <c r="A15" s="28" t="s">
        <v>22</v>
      </c>
      <c r="B15" s="15"/>
      <c r="C15" s="20"/>
      <c r="D15" s="21"/>
      <c r="E15" s="20"/>
      <c r="F15" s="21"/>
    </row>
    <row r="16" spans="1:7" ht="12" customHeight="1" x14ac:dyDescent="0.2">
      <c r="A16" s="28" t="s">
        <v>23</v>
      </c>
      <c r="B16" s="15"/>
      <c r="C16" s="20"/>
      <c r="D16" s="21"/>
      <c r="E16" s="20"/>
      <c r="F16" s="21"/>
    </row>
    <row r="17" spans="1:7" ht="12" customHeight="1" x14ac:dyDescent="0.2">
      <c r="A17" s="25" t="s">
        <v>24</v>
      </c>
      <c r="D17" s="121"/>
      <c r="E17" s="122"/>
      <c r="F17" s="122"/>
      <c r="G17" s="123"/>
    </row>
    <row r="18" spans="1:7" ht="6.95" customHeight="1" x14ac:dyDescent="0.2">
      <c r="A18" s="25"/>
      <c r="B18" s="81"/>
    </row>
    <row r="19" spans="1:7" ht="12" customHeight="1" x14ac:dyDescent="0.2">
      <c r="A19" s="25" t="s">
        <v>25</v>
      </c>
      <c r="D19" s="121"/>
      <c r="E19" s="122"/>
      <c r="F19" s="122"/>
      <c r="G19" s="123"/>
    </row>
    <row r="20" spans="1:7" ht="6.95" customHeight="1" x14ac:dyDescent="0.2">
      <c r="A20" s="27"/>
      <c r="B20" s="27"/>
      <c r="F20" s="3"/>
    </row>
    <row r="21" spans="1:7" ht="12" customHeight="1" x14ac:dyDescent="0.2">
      <c r="A21" s="93" t="s">
        <v>13</v>
      </c>
      <c r="B21" s="93"/>
      <c r="D21" s="87"/>
      <c r="E21" s="88"/>
      <c r="F21" s="88"/>
      <c r="G21" s="89"/>
    </row>
    <row r="22" spans="1:7" ht="6.95" customHeight="1" x14ac:dyDescent="0.2">
      <c r="A22" s="16"/>
      <c r="B22" s="26"/>
      <c r="E22" s="4"/>
      <c r="F22" s="4"/>
    </row>
    <row r="23" spans="1:7" ht="12" customHeight="1" x14ac:dyDescent="0.2">
      <c r="A23" s="115" t="s">
        <v>34</v>
      </c>
      <c r="B23" s="115"/>
      <c r="D23" s="87"/>
      <c r="E23" s="88"/>
      <c r="F23" s="88"/>
      <c r="G23" s="89"/>
    </row>
    <row r="24" spans="1:7" ht="6.95" customHeight="1" x14ac:dyDescent="0.2">
      <c r="A24" s="22"/>
      <c r="B24" s="10"/>
      <c r="E24" s="4"/>
      <c r="F24" s="4"/>
    </row>
    <row r="25" spans="1:7" ht="12" customHeight="1" x14ac:dyDescent="0.2">
      <c r="A25" s="93" t="s">
        <v>11</v>
      </c>
      <c r="B25" s="93"/>
      <c r="D25" s="87"/>
      <c r="E25" s="88"/>
      <c r="F25" s="88"/>
      <c r="G25" s="89"/>
    </row>
    <row r="26" spans="1:7" ht="6.95" customHeight="1" thickBot="1" x14ac:dyDescent="0.25">
      <c r="A26" s="34"/>
      <c r="B26" s="34"/>
      <c r="C26" s="35"/>
      <c r="D26" s="36"/>
      <c r="E26" s="36"/>
      <c r="F26" s="36"/>
      <c r="G26" s="38"/>
    </row>
    <row r="27" spans="1:7" ht="6.95" customHeight="1" x14ac:dyDescent="0.2">
      <c r="A27" s="9"/>
      <c r="B27" s="9"/>
      <c r="C27" s="9"/>
      <c r="D27" s="1"/>
      <c r="E27" s="1"/>
      <c r="F27" s="1"/>
    </row>
    <row r="28" spans="1:7" x14ac:dyDescent="0.2">
      <c r="A28" s="27" t="s">
        <v>36</v>
      </c>
      <c r="E28" s="4"/>
      <c r="F28" s="4"/>
    </row>
    <row r="29" spans="1:7" ht="12" customHeight="1" x14ac:dyDescent="0.2">
      <c r="A29" s="93" t="s">
        <v>9</v>
      </c>
      <c r="B29" s="93"/>
      <c r="C29" s="1"/>
      <c r="D29" s="87"/>
      <c r="E29" s="88"/>
      <c r="F29" s="88"/>
      <c r="G29" s="89"/>
    </row>
    <row r="30" spans="1:7" ht="6.95" customHeight="1" x14ac:dyDescent="0.2">
      <c r="A30" s="25"/>
      <c r="B30" s="15"/>
      <c r="C30" s="15"/>
      <c r="D30" s="15"/>
      <c r="E30" s="15"/>
      <c r="F30" s="15"/>
    </row>
    <row r="31" spans="1:7" ht="12" customHeight="1" x14ac:dyDescent="0.2">
      <c r="A31" s="14" t="s">
        <v>15</v>
      </c>
      <c r="B31" s="1"/>
      <c r="C31" s="1"/>
      <c r="D31" s="87"/>
      <c r="E31" s="88"/>
      <c r="F31" s="88"/>
      <c r="G31" s="89"/>
    </row>
    <row r="32" spans="1:7" ht="15" customHeight="1" x14ac:dyDescent="0.2">
      <c r="A32" s="11" t="s">
        <v>37</v>
      </c>
      <c r="B32" s="11"/>
      <c r="C32" s="11"/>
      <c r="D32" s="11"/>
      <c r="E32" s="11"/>
      <c r="F32" s="11"/>
    </row>
    <row r="33" spans="1:9" ht="6.95" customHeight="1" x14ac:dyDescent="0.2">
      <c r="A33" s="25"/>
      <c r="B33" s="15"/>
      <c r="C33" s="15"/>
      <c r="D33" s="15"/>
      <c r="E33" s="15"/>
      <c r="F33" s="15"/>
    </row>
    <row r="34" spans="1:9" ht="12" customHeight="1" x14ac:dyDescent="0.2">
      <c r="A34" s="93" t="s">
        <v>10</v>
      </c>
      <c r="B34" s="93"/>
      <c r="C34" s="1"/>
      <c r="D34" s="87"/>
      <c r="E34" s="88"/>
      <c r="F34" s="88"/>
      <c r="G34" s="89"/>
      <c r="I34" s="63"/>
    </row>
    <row r="35" spans="1:9" ht="6.95" customHeight="1" x14ac:dyDescent="0.2">
      <c r="A35" s="25"/>
      <c r="B35" s="15"/>
      <c r="C35" s="15"/>
      <c r="D35" s="15"/>
      <c r="E35" s="15"/>
      <c r="F35" s="15"/>
    </row>
    <row r="36" spans="1:9" ht="12" customHeight="1" x14ac:dyDescent="0.2">
      <c r="A36" s="78" t="s">
        <v>161</v>
      </c>
      <c r="B36" s="16"/>
      <c r="C36" s="1"/>
      <c r="D36" s="87"/>
      <c r="E36" s="88"/>
      <c r="F36" s="88"/>
      <c r="G36" s="89"/>
      <c r="I36" s="63"/>
    </row>
    <row r="37" spans="1:9" ht="6.95" customHeight="1" x14ac:dyDescent="0.2">
      <c r="A37" s="25"/>
      <c r="B37" s="15"/>
      <c r="C37" s="15"/>
      <c r="D37" s="15"/>
      <c r="E37" s="15"/>
      <c r="F37" s="15"/>
    </row>
    <row r="38" spans="1:9" ht="12" customHeight="1" x14ac:dyDescent="0.2">
      <c r="A38" s="138" t="s">
        <v>175</v>
      </c>
      <c r="B38" s="16"/>
      <c r="C38" s="1"/>
      <c r="D38" s="11"/>
      <c r="E38" s="11"/>
      <c r="F38" s="11"/>
      <c r="I38" s="63"/>
    </row>
    <row r="39" spans="1:9" s="136" customFormat="1" ht="6.95" customHeight="1" x14ac:dyDescent="0.2">
      <c r="A39" s="133"/>
      <c r="B39" s="134"/>
      <c r="C39" s="135"/>
      <c r="G39" s="137"/>
    </row>
    <row r="40" spans="1:9" ht="12" customHeight="1" x14ac:dyDescent="0.2">
      <c r="A40" s="73" t="s">
        <v>57</v>
      </c>
      <c r="B40" s="16"/>
      <c r="C40" s="1"/>
      <c r="D40" s="11"/>
      <c r="E40" s="11"/>
      <c r="F40" s="11"/>
      <c r="I40" s="63"/>
    </row>
    <row r="41" spans="1:9" ht="12" customHeight="1" x14ac:dyDescent="0.2">
      <c r="A41" s="73" t="s">
        <v>58</v>
      </c>
      <c r="B41" s="16"/>
      <c r="C41" s="1"/>
      <c r="D41" s="11"/>
      <c r="E41" s="11"/>
      <c r="F41" s="11"/>
      <c r="I41" s="63"/>
    </row>
    <row r="42" spans="1:9" ht="6.95" customHeight="1" thickBot="1" x14ac:dyDescent="0.25">
      <c r="A42" s="34"/>
      <c r="B42" s="34"/>
      <c r="C42" s="35"/>
      <c r="D42" s="37"/>
      <c r="E42" s="37"/>
      <c r="F42" s="37"/>
      <c r="G42" s="38"/>
    </row>
    <row r="43" spans="1:9" ht="6.95" customHeight="1" x14ac:dyDescent="0.2">
      <c r="A43" s="1"/>
      <c r="B43" s="1"/>
      <c r="C43" s="1"/>
      <c r="D43" s="1"/>
      <c r="E43" s="1"/>
      <c r="F43" s="1"/>
    </row>
    <row r="44" spans="1:9" ht="12" customHeight="1" x14ac:dyDescent="0.2">
      <c r="A44" s="27" t="s">
        <v>38</v>
      </c>
      <c r="B44" s="27"/>
      <c r="C44" s="27"/>
      <c r="D44" s="27"/>
      <c r="E44" s="27"/>
      <c r="F44" s="27"/>
    </row>
    <row r="45" spans="1:9" ht="12" customHeight="1" x14ac:dyDescent="0.2">
      <c r="A45" s="115" t="s">
        <v>39</v>
      </c>
      <c r="B45" s="93"/>
      <c r="C45" s="16"/>
      <c r="D45" s="87"/>
      <c r="E45" s="88"/>
      <c r="F45" s="88"/>
      <c r="G45" s="89"/>
    </row>
    <row r="46" spans="1:9" ht="15" customHeight="1" x14ac:dyDescent="0.2">
      <c r="A46" s="29" t="s">
        <v>40</v>
      </c>
      <c r="B46" s="5"/>
      <c r="C46" s="5"/>
      <c r="D46" s="5"/>
    </row>
    <row r="47" spans="1:9" ht="6.95" customHeight="1" x14ac:dyDescent="0.2">
      <c r="A47" s="93"/>
      <c r="B47" s="93"/>
      <c r="C47" s="93"/>
      <c r="D47" s="93"/>
      <c r="E47" s="126"/>
      <c r="F47" s="126"/>
    </row>
    <row r="48" spans="1:9" ht="33.75" customHeight="1" x14ac:dyDescent="0.3">
      <c r="A48" s="104" t="s">
        <v>48</v>
      </c>
      <c r="B48" s="105"/>
      <c r="C48" s="106"/>
      <c r="D48" s="70" t="s">
        <v>0</v>
      </c>
      <c r="E48" s="71" t="s">
        <v>46</v>
      </c>
      <c r="F48" s="70" t="s">
        <v>21</v>
      </c>
      <c r="G48" s="72" t="s">
        <v>47</v>
      </c>
      <c r="I48" s="52"/>
    </row>
    <row r="49" spans="1:9" x14ac:dyDescent="0.2">
      <c r="A49" s="64" t="s">
        <v>59</v>
      </c>
      <c r="B49" s="65"/>
      <c r="C49" s="65"/>
      <c r="D49" s="65"/>
      <c r="E49" s="65"/>
      <c r="F49" s="65"/>
      <c r="G49" s="66"/>
    </row>
    <row r="50" spans="1:9" ht="64.5" customHeight="1" x14ac:dyDescent="0.2">
      <c r="A50" s="90" t="s">
        <v>94</v>
      </c>
      <c r="B50" s="91"/>
      <c r="C50" s="92"/>
      <c r="D50" s="53" t="s">
        <v>1</v>
      </c>
      <c r="E50" s="54">
        <v>14878.395212786143</v>
      </c>
      <c r="F50" s="82"/>
      <c r="G50" s="54">
        <f>E50*F50</f>
        <v>0</v>
      </c>
    </row>
    <row r="51" spans="1:9" x14ac:dyDescent="0.2">
      <c r="A51" s="64" t="s">
        <v>62</v>
      </c>
      <c r="B51" s="65"/>
      <c r="C51" s="65"/>
      <c r="D51" s="65"/>
      <c r="E51" s="65"/>
      <c r="F51" s="65"/>
      <c r="G51" s="66"/>
    </row>
    <row r="52" spans="1:9" x14ac:dyDescent="0.2">
      <c r="A52" s="67" t="s">
        <v>60</v>
      </c>
      <c r="B52" s="68"/>
      <c r="C52" s="68"/>
      <c r="D52" s="68"/>
      <c r="E52" s="68"/>
      <c r="F52" s="68"/>
      <c r="G52" s="69"/>
    </row>
    <row r="53" spans="1:9" ht="25.5" customHeight="1" x14ac:dyDescent="0.2">
      <c r="A53" s="94" t="s">
        <v>109</v>
      </c>
      <c r="B53" s="95"/>
      <c r="C53" s="96"/>
      <c r="D53" s="18" t="s">
        <v>1</v>
      </c>
      <c r="E53" s="19">
        <v>4213.9932099999996</v>
      </c>
      <c r="F53" s="83"/>
      <c r="G53" s="54">
        <f>E53*F53</f>
        <v>0</v>
      </c>
      <c r="I53" s="52"/>
    </row>
    <row r="54" spans="1:9" ht="38.25" customHeight="1" x14ac:dyDescent="0.2">
      <c r="A54" s="97" t="s">
        <v>108</v>
      </c>
      <c r="B54" s="98"/>
      <c r="C54" s="99"/>
      <c r="D54" s="18" t="s">
        <v>1</v>
      </c>
      <c r="E54" s="19">
        <v>4381.3942900000002</v>
      </c>
      <c r="F54" s="83"/>
      <c r="G54" s="54">
        <f>E54*F54</f>
        <v>0</v>
      </c>
      <c r="I54" s="52"/>
    </row>
    <row r="55" spans="1:9" x14ac:dyDescent="0.2">
      <c r="A55" s="67" t="s">
        <v>61</v>
      </c>
      <c r="B55" s="68"/>
      <c r="C55" s="68"/>
      <c r="D55" s="68"/>
      <c r="E55" s="68"/>
      <c r="F55" s="68"/>
      <c r="G55" s="69"/>
    </row>
    <row r="56" spans="1:9" x14ac:dyDescent="0.2">
      <c r="A56" s="103" t="s">
        <v>107</v>
      </c>
      <c r="B56" s="91"/>
      <c r="C56" s="92"/>
      <c r="D56" s="53" t="s">
        <v>1</v>
      </c>
      <c r="E56" s="54">
        <v>319.87562159999999</v>
      </c>
      <c r="F56" s="82"/>
      <c r="G56" s="54">
        <f>E56*F56</f>
        <v>0</v>
      </c>
      <c r="I56" s="52"/>
    </row>
    <row r="57" spans="1:9" x14ac:dyDescent="0.2">
      <c r="A57" s="97" t="s">
        <v>106</v>
      </c>
      <c r="B57" s="98"/>
      <c r="C57" s="99"/>
      <c r="D57" s="18" t="s">
        <v>1</v>
      </c>
      <c r="E57" s="19">
        <v>694.41495600000019</v>
      </c>
      <c r="F57" s="83"/>
      <c r="G57" s="54">
        <f>E57*F57</f>
        <v>0</v>
      </c>
      <c r="I57" s="52"/>
    </row>
    <row r="58" spans="1:9" x14ac:dyDescent="0.2">
      <c r="A58" s="64" t="s">
        <v>69</v>
      </c>
      <c r="B58" s="65"/>
      <c r="C58" s="65"/>
      <c r="D58" s="65"/>
      <c r="E58" s="65"/>
      <c r="F58" s="65"/>
      <c r="G58" s="66"/>
    </row>
    <row r="59" spans="1:9" x14ac:dyDescent="0.2">
      <c r="A59" s="67" t="s">
        <v>63</v>
      </c>
      <c r="B59" s="68"/>
      <c r="C59" s="68"/>
      <c r="D59" s="68"/>
      <c r="E59" s="68"/>
      <c r="F59" s="68"/>
      <c r="G59" s="69"/>
    </row>
    <row r="60" spans="1:9" ht="41.25" customHeight="1" x14ac:dyDescent="0.2">
      <c r="A60" s="111" t="s">
        <v>164</v>
      </c>
      <c r="B60" s="112"/>
      <c r="C60" s="113"/>
      <c r="D60" s="53" t="s">
        <v>1</v>
      </c>
      <c r="E60" s="54">
        <v>2118.3565249999997</v>
      </c>
      <c r="F60" s="82"/>
      <c r="G60" s="54">
        <f>E60*F60</f>
        <v>0</v>
      </c>
      <c r="H60" s="51"/>
    </row>
    <row r="61" spans="1:9" ht="41.25" customHeight="1" x14ac:dyDescent="0.2">
      <c r="A61" s="111" t="s">
        <v>165</v>
      </c>
      <c r="B61" s="112"/>
      <c r="C61" s="113"/>
      <c r="D61" s="53" t="s">
        <v>1</v>
      </c>
      <c r="E61" s="54">
        <v>2118.3565249999997</v>
      </c>
      <c r="F61" s="82"/>
      <c r="G61" s="54">
        <f>E61*F61</f>
        <v>0</v>
      </c>
      <c r="H61" s="51"/>
    </row>
    <row r="62" spans="1:9" ht="39.75" customHeight="1" x14ac:dyDescent="0.2">
      <c r="A62" s="100" t="s">
        <v>104</v>
      </c>
      <c r="B62" s="101"/>
      <c r="C62" s="102"/>
      <c r="D62" s="18" t="s">
        <v>1</v>
      </c>
      <c r="E62" s="19">
        <v>636.40499999999997</v>
      </c>
      <c r="F62" s="83"/>
      <c r="G62" s="54">
        <f>E62*F62</f>
        <v>0</v>
      </c>
      <c r="H62" s="51"/>
    </row>
    <row r="63" spans="1:9" ht="40.5" customHeight="1" x14ac:dyDescent="0.2">
      <c r="A63" s="97" t="s">
        <v>103</v>
      </c>
      <c r="B63" s="107"/>
      <c r="C63" s="108"/>
      <c r="D63" s="18" t="s">
        <v>2</v>
      </c>
      <c r="E63" s="19">
        <v>34.105163400000002</v>
      </c>
      <c r="F63" s="83"/>
      <c r="G63" s="54">
        <f>E63*F63</f>
        <v>0</v>
      </c>
      <c r="H63" s="51"/>
    </row>
    <row r="64" spans="1:9" ht="90.75" customHeight="1" x14ac:dyDescent="0.2">
      <c r="A64" s="97" t="s">
        <v>159</v>
      </c>
      <c r="B64" s="107"/>
      <c r="C64" s="108"/>
      <c r="D64" s="18" t="s">
        <v>2</v>
      </c>
      <c r="E64" s="19">
        <v>1503</v>
      </c>
      <c r="F64" s="83"/>
      <c r="G64" s="54">
        <f>E64*F64</f>
        <v>0</v>
      </c>
      <c r="H64" s="51"/>
    </row>
    <row r="65" spans="1:8" x14ac:dyDescent="0.2">
      <c r="A65" s="67" t="s">
        <v>64</v>
      </c>
      <c r="B65" s="68"/>
      <c r="C65" s="68"/>
      <c r="D65" s="68"/>
      <c r="E65" s="68"/>
      <c r="F65" s="68"/>
      <c r="G65" s="69"/>
    </row>
    <row r="66" spans="1:8" ht="40.5" customHeight="1" x14ac:dyDescent="0.2">
      <c r="A66" s="100" t="s">
        <v>105</v>
      </c>
      <c r="B66" s="109"/>
      <c r="C66" s="110"/>
      <c r="D66" s="18" t="s">
        <v>1</v>
      </c>
      <c r="E66" s="19">
        <v>328.88827520000007</v>
      </c>
      <c r="F66" s="83"/>
      <c r="G66" s="54">
        <f>E66*F66</f>
        <v>0</v>
      </c>
      <c r="H66" s="51"/>
    </row>
    <row r="67" spans="1:8" ht="42" customHeight="1" x14ac:dyDescent="0.2">
      <c r="A67" s="100" t="s">
        <v>104</v>
      </c>
      <c r="B67" s="101"/>
      <c r="C67" s="102"/>
      <c r="D67" s="18" t="s">
        <v>1</v>
      </c>
      <c r="E67" s="19">
        <v>636.40499999999997</v>
      </c>
      <c r="F67" s="83"/>
      <c r="G67" s="54">
        <f>E67*F67</f>
        <v>0</v>
      </c>
      <c r="H67" s="51"/>
    </row>
    <row r="68" spans="1:8" ht="40.5" customHeight="1" x14ac:dyDescent="0.2">
      <c r="A68" s="97" t="s">
        <v>103</v>
      </c>
      <c r="B68" s="107"/>
      <c r="C68" s="108"/>
      <c r="D68" s="18" t="s">
        <v>2</v>
      </c>
      <c r="E68" s="19">
        <v>34.105163400000002</v>
      </c>
      <c r="F68" s="83"/>
      <c r="G68" s="54">
        <f>E68*F68</f>
        <v>0</v>
      </c>
    </row>
    <row r="69" spans="1:8" ht="65.25" customHeight="1" x14ac:dyDescent="0.2">
      <c r="A69" s="97" t="s">
        <v>168</v>
      </c>
      <c r="B69" s="98"/>
      <c r="C69" s="99"/>
      <c r="D69" s="18" t="s">
        <v>2</v>
      </c>
      <c r="E69" s="19">
        <v>894</v>
      </c>
      <c r="F69" s="83"/>
      <c r="G69" s="54">
        <f>E69*F69</f>
        <v>0</v>
      </c>
      <c r="H69" s="51"/>
    </row>
    <row r="70" spans="1:8" x14ac:dyDescent="0.2">
      <c r="A70" s="64" t="s">
        <v>71</v>
      </c>
      <c r="B70" s="65"/>
      <c r="C70" s="65"/>
      <c r="D70" s="65"/>
      <c r="E70" s="65"/>
      <c r="F70" s="65"/>
      <c r="G70" s="66"/>
    </row>
    <row r="71" spans="1:8" ht="51.75" customHeight="1" x14ac:dyDescent="0.2">
      <c r="A71" s="125" t="s">
        <v>102</v>
      </c>
      <c r="B71" s="107"/>
      <c r="C71" s="108"/>
      <c r="D71" s="18" t="s">
        <v>1</v>
      </c>
      <c r="E71" s="19">
        <v>392.01435750000007</v>
      </c>
      <c r="F71" s="83"/>
      <c r="G71" s="54">
        <f>E71*F71</f>
        <v>0</v>
      </c>
    </row>
    <row r="72" spans="1:8" ht="38.25" customHeight="1" x14ac:dyDescent="0.2">
      <c r="A72" s="97" t="s">
        <v>101</v>
      </c>
      <c r="B72" s="107"/>
      <c r="C72" s="108"/>
      <c r="D72" s="18" t="s">
        <v>1</v>
      </c>
      <c r="E72" s="19">
        <v>4238.2863150000003</v>
      </c>
      <c r="F72" s="83"/>
      <c r="G72" s="54">
        <f>E72*F72</f>
        <v>0</v>
      </c>
    </row>
    <row r="73" spans="1:8" x14ac:dyDescent="0.2">
      <c r="A73" s="64" t="s">
        <v>65</v>
      </c>
      <c r="B73" s="65"/>
      <c r="C73" s="65"/>
      <c r="D73" s="65"/>
      <c r="E73" s="65"/>
      <c r="F73" s="65"/>
      <c r="G73" s="66"/>
    </row>
    <row r="74" spans="1:8" ht="64.5" customHeight="1" x14ac:dyDescent="0.2">
      <c r="A74" s="94" t="s">
        <v>95</v>
      </c>
      <c r="B74" s="95"/>
      <c r="C74" s="96"/>
      <c r="D74" s="18" t="s">
        <v>1</v>
      </c>
      <c r="E74" s="19">
        <v>8593.1008020000008</v>
      </c>
      <c r="F74" s="83"/>
      <c r="G74" s="54">
        <f>E74*F74</f>
        <v>0</v>
      </c>
    </row>
    <row r="75" spans="1:8" ht="38.25" customHeight="1" x14ac:dyDescent="0.2">
      <c r="A75" s="100" t="s">
        <v>99</v>
      </c>
      <c r="B75" s="101"/>
      <c r="C75" s="102"/>
      <c r="D75" s="18" t="s">
        <v>1</v>
      </c>
      <c r="E75" s="19">
        <v>636.40499999999997</v>
      </c>
      <c r="F75" s="83"/>
      <c r="G75" s="54">
        <f>E75*F75</f>
        <v>0</v>
      </c>
    </row>
    <row r="76" spans="1:8" ht="41.25" customHeight="1" x14ac:dyDescent="0.2">
      <c r="A76" s="97" t="s">
        <v>100</v>
      </c>
      <c r="B76" s="107"/>
      <c r="C76" s="108"/>
      <c r="D76" s="18" t="s">
        <v>2</v>
      </c>
      <c r="E76" s="19">
        <v>34.105163400000002</v>
      </c>
      <c r="F76" s="83"/>
      <c r="G76" s="54">
        <f>E76*F76</f>
        <v>0</v>
      </c>
    </row>
    <row r="77" spans="1:8" ht="64.5" customHeight="1" x14ac:dyDescent="0.2">
      <c r="A77" s="97" t="s">
        <v>169</v>
      </c>
      <c r="B77" s="98"/>
      <c r="C77" s="99"/>
      <c r="D77" s="18" t="s">
        <v>2</v>
      </c>
      <c r="E77" s="19">
        <v>894</v>
      </c>
      <c r="F77" s="83"/>
      <c r="G77" s="54">
        <f>E77*F77</f>
        <v>0</v>
      </c>
      <c r="H77" s="51"/>
    </row>
    <row r="78" spans="1:8" x14ac:dyDescent="0.2">
      <c r="A78" s="64" t="s">
        <v>66</v>
      </c>
      <c r="B78" s="65"/>
      <c r="C78" s="65"/>
      <c r="D78" s="65"/>
      <c r="E78" s="65"/>
      <c r="F78" s="65"/>
      <c r="G78" s="66"/>
    </row>
    <row r="79" spans="1:8" ht="65.25" customHeight="1" x14ac:dyDescent="0.2">
      <c r="A79" s="97" t="s">
        <v>96</v>
      </c>
      <c r="B79" s="107"/>
      <c r="C79" s="108"/>
      <c r="D79" s="18" t="s">
        <v>1</v>
      </c>
      <c r="E79" s="19">
        <v>0</v>
      </c>
      <c r="F79" s="83"/>
      <c r="G79" s="54">
        <f>E79*F79</f>
        <v>0</v>
      </c>
      <c r="H79" s="51"/>
    </row>
    <row r="80" spans="1:8" ht="82.5" customHeight="1" x14ac:dyDescent="0.2">
      <c r="A80" s="94" t="s">
        <v>97</v>
      </c>
      <c r="B80" s="95"/>
      <c r="C80" s="96"/>
      <c r="D80" s="18" t="s">
        <v>1</v>
      </c>
      <c r="E80" s="19">
        <v>94.07</v>
      </c>
      <c r="F80" s="83"/>
      <c r="G80" s="54">
        <f>E80*F80</f>
        <v>0</v>
      </c>
      <c r="H80" s="51"/>
    </row>
    <row r="81" spans="1:8" ht="78.75" customHeight="1" x14ac:dyDescent="0.2">
      <c r="A81" s="94" t="s">
        <v>98</v>
      </c>
      <c r="B81" s="95"/>
      <c r="C81" s="96"/>
      <c r="D81" s="18" t="s">
        <v>1</v>
      </c>
      <c r="E81" s="19">
        <v>93.75</v>
      </c>
      <c r="F81" s="77">
        <f>F80</f>
        <v>0</v>
      </c>
      <c r="G81" s="54">
        <f>E81*F81</f>
        <v>0</v>
      </c>
      <c r="H81" s="51"/>
    </row>
    <row r="82" spans="1:8" x14ac:dyDescent="0.2">
      <c r="A82" s="64" t="s">
        <v>91</v>
      </c>
      <c r="B82" s="64"/>
      <c r="C82" s="65"/>
      <c r="D82" s="65"/>
      <c r="E82" s="65"/>
      <c r="F82" s="65"/>
      <c r="G82" s="65"/>
      <c r="H82" s="62"/>
    </row>
    <row r="83" spans="1:8" ht="15.75" customHeight="1" x14ac:dyDescent="0.2">
      <c r="A83" s="125" t="s">
        <v>126</v>
      </c>
      <c r="B83" s="98"/>
      <c r="C83" s="99"/>
      <c r="D83" s="18" t="s">
        <v>1</v>
      </c>
      <c r="E83" s="19">
        <v>175</v>
      </c>
      <c r="F83" s="77">
        <f>F50</f>
        <v>0</v>
      </c>
      <c r="G83" s="54">
        <f>E83*F83</f>
        <v>0</v>
      </c>
      <c r="H83" s="51"/>
    </row>
    <row r="84" spans="1:8" ht="15" customHeight="1" x14ac:dyDescent="0.2">
      <c r="A84" s="39"/>
      <c r="B84" s="40"/>
      <c r="C84" s="40"/>
      <c r="D84" s="40"/>
      <c r="E84" s="41"/>
      <c r="F84" s="42"/>
      <c r="G84" s="8"/>
    </row>
    <row r="85" spans="1:8" x14ac:dyDescent="0.2">
      <c r="A85" s="58" t="s">
        <v>4</v>
      </c>
      <c r="B85" s="19">
        <f>SUM(G50:G62,G66:G67,G71:G75,G79:G81,G83)</f>
        <v>0</v>
      </c>
      <c r="D85" s="124" t="s">
        <v>162</v>
      </c>
      <c r="E85" s="124"/>
      <c r="F85" s="124"/>
      <c r="G85" s="124"/>
    </row>
    <row r="86" spans="1:8" x14ac:dyDescent="0.2">
      <c r="A86" s="18" t="s">
        <v>8</v>
      </c>
      <c r="B86" s="19">
        <f>B85*0.19</f>
        <v>0</v>
      </c>
      <c r="E86" s="44"/>
      <c r="F86" s="45"/>
      <c r="G86" s="8"/>
      <c r="H86" s="51"/>
    </row>
    <row r="87" spans="1:8" ht="13.5" thickBot="1" x14ac:dyDescent="0.25">
      <c r="A87" s="59" t="s">
        <v>5</v>
      </c>
      <c r="B87" s="60">
        <f>B86+B85</f>
        <v>0</v>
      </c>
      <c r="E87" s="41"/>
      <c r="F87" s="46"/>
      <c r="G87" s="8"/>
    </row>
    <row r="88" spans="1:8" ht="13.5" thickTop="1" x14ac:dyDescent="0.2">
      <c r="A88" s="40"/>
      <c r="B88" s="40"/>
      <c r="E88" s="41"/>
      <c r="F88" s="42"/>
      <c r="G88" s="8"/>
    </row>
    <row r="89" spans="1:8" x14ac:dyDescent="0.2">
      <c r="A89" s="58" t="s">
        <v>3</v>
      </c>
      <c r="B89" s="19">
        <f>SUM(G63:G64,G68:G69,G76:G77)</f>
        <v>0</v>
      </c>
      <c r="E89" s="41"/>
      <c r="F89" s="42"/>
      <c r="G89" s="8"/>
    </row>
    <row r="90" spans="1:8" x14ac:dyDescent="0.2">
      <c r="A90" s="18" t="s">
        <v>8</v>
      </c>
      <c r="B90" s="19">
        <f>B89*0.19</f>
        <v>0</v>
      </c>
      <c r="E90" s="41"/>
      <c r="F90" s="42"/>
      <c r="G90" s="8"/>
    </row>
    <row r="91" spans="1:8" ht="13.5" thickBot="1" x14ac:dyDescent="0.25">
      <c r="A91" s="59" t="s">
        <v>163</v>
      </c>
      <c r="B91" s="60">
        <f>B90+B89</f>
        <v>0</v>
      </c>
      <c r="E91" s="41"/>
      <c r="F91" s="42"/>
      <c r="G91" s="8"/>
    </row>
    <row r="92" spans="1:8" ht="13.5" thickTop="1" x14ac:dyDescent="0.2">
      <c r="A92" s="40"/>
      <c r="B92" s="40"/>
      <c r="E92" s="41"/>
      <c r="F92" s="42"/>
      <c r="G92" s="8"/>
    </row>
    <row r="93" spans="1:8" x14ac:dyDescent="0.2">
      <c r="A93" s="58" t="s">
        <v>6</v>
      </c>
      <c r="B93" s="19">
        <f>B89+B85</f>
        <v>0</v>
      </c>
      <c r="E93" s="41"/>
      <c r="F93" s="42"/>
      <c r="G93" s="8"/>
    </row>
    <row r="94" spans="1:8" x14ac:dyDescent="0.2">
      <c r="A94" s="18" t="s">
        <v>8</v>
      </c>
      <c r="B94" s="19">
        <f>B90+B86</f>
        <v>0</v>
      </c>
      <c r="E94" s="41"/>
      <c r="F94" s="42"/>
      <c r="G94" s="8"/>
    </row>
    <row r="95" spans="1:8" ht="13.5" thickBot="1" x14ac:dyDescent="0.25">
      <c r="A95" s="59" t="s">
        <v>7</v>
      </c>
      <c r="B95" s="60">
        <f>B91+B87</f>
        <v>0</v>
      </c>
      <c r="E95" s="41"/>
      <c r="F95" s="42"/>
      <c r="G95" s="8"/>
    </row>
    <row r="96" spans="1:8" ht="13.5" thickTop="1" x14ac:dyDescent="0.2">
      <c r="A96" s="43"/>
      <c r="B96" s="43"/>
      <c r="C96" s="43"/>
      <c r="D96" s="43"/>
      <c r="E96" s="41"/>
      <c r="F96" s="42"/>
      <c r="G96" s="8"/>
    </row>
    <row r="97" spans="1:7" x14ac:dyDescent="0.2">
      <c r="A97" s="55" t="s">
        <v>14</v>
      </c>
      <c r="B97" s="55"/>
      <c r="C97" s="55"/>
      <c r="D97" s="40"/>
      <c r="E97" s="41"/>
      <c r="F97" s="42"/>
      <c r="G97" s="8"/>
    </row>
    <row r="98" spans="1:7" x14ac:dyDescent="0.2">
      <c r="A98" s="55" t="s">
        <v>12</v>
      </c>
      <c r="B98" s="55"/>
      <c r="C98" s="55"/>
      <c r="E98" s="41"/>
      <c r="F98" s="42"/>
      <c r="G98" s="8"/>
    </row>
    <row r="99" spans="1:7" x14ac:dyDescent="0.2">
      <c r="A99" s="47" t="s">
        <v>51</v>
      </c>
      <c r="B99" s="47"/>
      <c r="C99" s="40"/>
      <c r="D99" s="40"/>
      <c r="E99" s="40"/>
      <c r="F99" s="42"/>
      <c r="G99" s="8"/>
    </row>
    <row r="100" spans="1:7" x14ac:dyDescent="0.2">
      <c r="A100" s="47" t="s">
        <v>52</v>
      </c>
      <c r="B100" s="47"/>
      <c r="C100" s="40"/>
      <c r="D100" s="40"/>
      <c r="E100" s="40"/>
      <c r="F100" s="42"/>
      <c r="G100" s="8"/>
    </row>
    <row r="101" spans="1:7" x14ac:dyDescent="0.2">
      <c r="A101" s="55" t="s">
        <v>49</v>
      </c>
      <c r="E101" s="4"/>
      <c r="F101" s="4"/>
      <c r="G101" s="8"/>
    </row>
    <row r="102" spans="1:7" x14ac:dyDescent="0.2">
      <c r="A102" s="56" t="s">
        <v>56</v>
      </c>
      <c r="C102" s="55"/>
      <c r="D102" s="55"/>
      <c r="E102" s="40"/>
      <c r="F102" s="40"/>
      <c r="G102" s="8"/>
    </row>
    <row r="103" spans="1:7" x14ac:dyDescent="0.2">
      <c r="A103" s="56"/>
      <c r="C103" s="55"/>
      <c r="D103" s="55"/>
      <c r="E103" s="40"/>
      <c r="F103" s="40"/>
      <c r="G103" s="8"/>
    </row>
    <row r="104" spans="1:7" x14ac:dyDescent="0.2">
      <c r="A104" s="48"/>
      <c r="C104" s="56"/>
      <c r="D104" s="56"/>
      <c r="E104" s="56"/>
      <c r="F104" s="56"/>
      <c r="G104" s="8"/>
    </row>
    <row r="105" spans="1:7" x14ac:dyDescent="0.2">
      <c r="A105" s="57"/>
      <c r="B105" s="8"/>
      <c r="C105" s="8"/>
      <c r="D105" s="8"/>
      <c r="E105" s="49"/>
      <c r="F105" s="50"/>
      <c r="G105" s="8"/>
    </row>
    <row r="106" spans="1:7" ht="30" customHeight="1" x14ac:dyDescent="0.2">
      <c r="A106" s="57"/>
      <c r="B106" s="8"/>
      <c r="C106" s="8"/>
      <c r="D106" s="8"/>
      <c r="E106" s="49"/>
      <c r="F106" s="50"/>
      <c r="G106" s="8"/>
    </row>
    <row r="107" spans="1:7" x14ac:dyDescent="0.2">
      <c r="A107" s="48"/>
      <c r="B107" s="8"/>
      <c r="C107" s="8"/>
      <c r="D107" s="8"/>
      <c r="E107" s="49"/>
      <c r="F107" s="50"/>
      <c r="G107" s="8"/>
    </row>
  </sheetData>
  <sheetProtection algorithmName="SHA-512" hashValue="xFF1aTObcNhsuA3rFdavKa++OcPID55Uzmns7Qf7dWnF/pTnTGxiLcbAwpgEFPK/J4wpBZlXDHgo6HA/qs5jhQ==" saltValue="/YTYpV1STcG4H2n96vWkow==" spinCount="100000" sheet="1" selectLockedCells="1"/>
  <mergeCells count="48">
    <mergeCell ref="A74:C74"/>
    <mergeCell ref="A75:C75"/>
    <mergeCell ref="A76:C76"/>
    <mergeCell ref="A77:C77"/>
    <mergeCell ref="A81:C81"/>
    <mergeCell ref="D85:G85"/>
    <mergeCell ref="A83:C83"/>
    <mergeCell ref="A80:C80"/>
    <mergeCell ref="A79:C79"/>
    <mergeCell ref="D29:G29"/>
    <mergeCell ref="D31:G31"/>
    <mergeCell ref="D34:G34"/>
    <mergeCell ref="D45:G45"/>
    <mergeCell ref="A69:C69"/>
    <mergeCell ref="A71:C71"/>
    <mergeCell ref="A72:C72"/>
    <mergeCell ref="A34:B34"/>
    <mergeCell ref="A45:B45"/>
    <mergeCell ref="A29:B29"/>
    <mergeCell ref="E47:F47"/>
    <mergeCell ref="A60:C60"/>
    <mergeCell ref="A1:E1"/>
    <mergeCell ref="A23:B23"/>
    <mergeCell ref="A21:B21"/>
    <mergeCell ref="A25:B25"/>
    <mergeCell ref="B7:G7"/>
    <mergeCell ref="F9:G9"/>
    <mergeCell ref="F11:G11"/>
    <mergeCell ref="D17:G17"/>
    <mergeCell ref="D19:G19"/>
    <mergeCell ref="D21:G21"/>
    <mergeCell ref="D23:G23"/>
    <mergeCell ref="D25:G25"/>
    <mergeCell ref="A67:C67"/>
    <mergeCell ref="A56:C56"/>
    <mergeCell ref="A57:C57"/>
    <mergeCell ref="A48:C48"/>
    <mergeCell ref="A68:C68"/>
    <mergeCell ref="A62:C62"/>
    <mergeCell ref="A63:C63"/>
    <mergeCell ref="A64:C64"/>
    <mergeCell ref="A66:C66"/>
    <mergeCell ref="A61:C61"/>
    <mergeCell ref="D36:G36"/>
    <mergeCell ref="A50:C50"/>
    <mergeCell ref="A47:D47"/>
    <mergeCell ref="A53:C53"/>
    <mergeCell ref="A54:C54"/>
  </mergeCells>
  <pageMargins left="0.70866141732283472" right="0.70866141732283472" top="0.78740157480314965" bottom="0.78740157480314965" header="0.31496062992125984" footer="0.31496062992125984"/>
  <pageSetup paperSize="9" scale="50" fitToHeight="0" orientation="portrait" r:id="rId1"/>
  <headerFooter>
    <oddFooter>&amp;L&amp;"Arial,Standard"&amp;10Bestellformular K27 Sammelschließanlage 7,55m (mit Fundamenten)&amp;R&amp;"Arial,Standard"&amp;10Seite &amp;P von &amp;N</oddFooter>
  </headerFooter>
  <rowBreaks count="1" manualBreakCount="1">
    <brk id="72" max="6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74280356-CBC2-4BE2-B67D-8A43215DD883}">
          <x14:formula1>
            <xm:f>Werte!$B$2:$B$3</xm:f>
          </x14:formula1>
          <xm:sqref>D21</xm:sqref>
        </x14:dataValidation>
        <x14:dataValidation type="list" allowBlank="1" showInputMessage="1" showErrorMessage="1" xr:uid="{277DACE3-0860-4263-83CB-1238F874329A}">
          <x14:formula1>
            <xm:f>Werte!$C$2:$C$3</xm:f>
          </x14:formula1>
          <xm:sqref>D23</xm:sqref>
        </x14:dataValidation>
        <x14:dataValidation type="list" allowBlank="1" showInputMessage="1" showErrorMessage="1" xr:uid="{80F3ACE3-AB98-4822-BDAF-D7CBBB71804E}">
          <x14:formula1>
            <xm:f>Werte!$A$2:$A$3</xm:f>
          </x14:formula1>
          <xm:sqref>D31 D25:D26 D29 D34:D36</xm:sqref>
        </x14:dataValidation>
        <x14:dataValidation type="list" allowBlank="1" showInputMessage="1" showErrorMessage="1" xr:uid="{29722CA2-8137-4806-BCED-CA8F148719E2}">
          <x14:formula1>
            <xm:f>Werte!$D$2:$D$3</xm:f>
          </x14:formula1>
          <xm:sqref>D45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D6132-6F99-4444-94C6-81A9B64694D8}">
  <sheetPr>
    <pageSetUpPr fitToPage="1"/>
  </sheetPr>
  <dimension ref="A1:I103"/>
  <sheetViews>
    <sheetView showGridLines="0" zoomScaleNormal="100" workbookViewId="0">
      <selection activeCell="F1" sqref="F1"/>
    </sheetView>
  </sheetViews>
  <sheetFormatPr baseColWidth="10" defaultRowHeight="12.75" x14ac:dyDescent="0.2"/>
  <cols>
    <col min="1" max="1" width="40.7109375" style="7" customWidth="1"/>
    <col min="2" max="2" width="45.7109375" style="4" customWidth="1"/>
    <col min="3" max="3" width="17.42578125" style="4" customWidth="1"/>
    <col min="4" max="4" width="30.7109375" style="4" customWidth="1"/>
    <col min="5" max="5" width="12.5703125" style="17" customWidth="1"/>
    <col min="6" max="6" width="12.42578125" style="5" customWidth="1"/>
    <col min="7" max="7" width="14.5703125" style="4" customWidth="1"/>
    <col min="8" max="8" width="11.42578125" style="4" customWidth="1"/>
    <col min="9" max="16384" width="11.42578125" style="4"/>
  </cols>
  <sheetData>
    <row r="1" spans="1:7" ht="45" customHeight="1" x14ac:dyDescent="0.2">
      <c r="A1" s="114" t="s">
        <v>156</v>
      </c>
      <c r="B1" s="114"/>
      <c r="C1" s="114"/>
      <c r="D1" s="114"/>
      <c r="E1" s="114"/>
      <c r="G1" s="12" t="e" vm="1">
        <v>#VALUE!</v>
      </c>
    </row>
    <row r="2" spans="1:7" ht="24" customHeight="1" x14ac:dyDescent="0.2">
      <c r="A2" s="14" t="s">
        <v>16</v>
      </c>
      <c r="B2" s="24"/>
      <c r="C2" s="23"/>
      <c r="D2" s="24"/>
      <c r="E2" s="24"/>
      <c r="G2" s="132" t="s">
        <v>174</v>
      </c>
    </row>
    <row r="3" spans="1:7" ht="12" customHeight="1" x14ac:dyDescent="0.2">
      <c r="A3" s="76" t="s">
        <v>35</v>
      </c>
      <c r="B3" s="15"/>
      <c r="C3" s="15"/>
      <c r="D3" s="1"/>
      <c r="E3" s="12"/>
      <c r="F3" s="12"/>
    </row>
    <row r="4" spans="1:7" ht="6.95" customHeight="1" thickBot="1" x14ac:dyDescent="0.25">
      <c r="A4" s="30"/>
      <c r="B4" s="31"/>
      <c r="C4" s="31"/>
      <c r="D4" s="35"/>
      <c r="E4" s="38"/>
      <c r="F4" s="38"/>
      <c r="G4" s="38"/>
    </row>
    <row r="5" spans="1:7" ht="6.95" customHeight="1" x14ac:dyDescent="0.2">
      <c r="A5" s="15"/>
      <c r="B5" s="15"/>
      <c r="C5" s="15"/>
      <c r="D5" s="1"/>
      <c r="E5" s="12"/>
      <c r="F5" s="12"/>
    </row>
    <row r="6" spans="1:7" ht="13.5" customHeight="1" x14ac:dyDescent="0.2">
      <c r="A6" s="9" t="s">
        <v>45</v>
      </c>
      <c r="B6" s="15"/>
      <c r="C6" s="15"/>
      <c r="D6" s="1"/>
      <c r="E6" s="12"/>
      <c r="F6" s="12"/>
    </row>
    <row r="7" spans="1:7" ht="25.5" x14ac:dyDescent="0.2">
      <c r="A7" s="13" t="s">
        <v>43</v>
      </c>
      <c r="B7" s="127"/>
      <c r="C7" s="117"/>
      <c r="D7" s="117"/>
      <c r="E7" s="117"/>
      <c r="F7" s="117"/>
      <c r="G7" s="118"/>
    </row>
    <row r="8" spans="1:7" ht="6.95" customHeight="1" x14ac:dyDescent="0.2">
      <c r="A8" s="13"/>
      <c r="B8" s="13"/>
      <c r="C8" s="13"/>
      <c r="D8" s="13"/>
      <c r="E8" s="13"/>
      <c r="F8" s="13"/>
    </row>
    <row r="9" spans="1:7" x14ac:dyDescent="0.2">
      <c r="A9" s="13" t="s">
        <v>17</v>
      </c>
      <c r="B9" s="79"/>
      <c r="C9" s="20" t="s">
        <v>18</v>
      </c>
      <c r="D9" s="80"/>
      <c r="E9" s="20" t="s">
        <v>19</v>
      </c>
      <c r="F9" s="128"/>
      <c r="G9" s="120"/>
    </row>
    <row r="10" spans="1:7" ht="6.95" customHeight="1" x14ac:dyDescent="0.2">
      <c r="A10" s="15"/>
      <c r="B10" s="15"/>
      <c r="C10" s="20"/>
      <c r="D10" s="75"/>
      <c r="E10" s="12"/>
      <c r="F10" s="21"/>
    </row>
    <row r="11" spans="1:7" ht="25.5" x14ac:dyDescent="0.2">
      <c r="A11" s="13" t="s">
        <v>44</v>
      </c>
      <c r="B11" s="79"/>
      <c r="C11" s="20" t="s">
        <v>18</v>
      </c>
      <c r="D11" s="80"/>
      <c r="E11" s="20" t="s">
        <v>19</v>
      </c>
      <c r="F11" s="128"/>
      <c r="G11" s="120"/>
    </row>
    <row r="12" spans="1:7" ht="6.95" customHeight="1" thickBot="1" x14ac:dyDescent="0.25">
      <c r="A12" s="30"/>
      <c r="B12" s="31"/>
      <c r="C12" s="32"/>
      <c r="D12" s="33"/>
      <c r="E12" s="32"/>
      <c r="F12" s="33"/>
      <c r="G12" s="38"/>
    </row>
    <row r="13" spans="1:7" ht="6.95" customHeight="1" x14ac:dyDescent="0.2">
      <c r="A13" s="9"/>
      <c r="B13" s="9"/>
      <c r="C13" s="9"/>
      <c r="D13" s="1"/>
      <c r="E13" s="12"/>
      <c r="F13" s="12"/>
    </row>
    <row r="14" spans="1:7" ht="12" customHeight="1" x14ac:dyDescent="0.2">
      <c r="A14" s="27" t="s">
        <v>20</v>
      </c>
      <c r="B14" s="27"/>
      <c r="C14" s="27"/>
      <c r="D14" s="27"/>
      <c r="E14" s="2"/>
      <c r="F14" s="3"/>
    </row>
    <row r="15" spans="1:7" ht="12" customHeight="1" x14ac:dyDescent="0.2">
      <c r="A15" s="28" t="s">
        <v>22</v>
      </c>
      <c r="B15" s="15"/>
      <c r="C15" s="20"/>
      <c r="D15" s="21"/>
      <c r="E15" s="20"/>
      <c r="F15" s="21"/>
    </row>
    <row r="16" spans="1:7" ht="12" customHeight="1" x14ac:dyDescent="0.2">
      <c r="A16" s="28" t="s">
        <v>23</v>
      </c>
      <c r="B16" s="15"/>
      <c r="C16" s="20"/>
      <c r="D16" s="21"/>
      <c r="E16" s="20"/>
      <c r="F16" s="21"/>
    </row>
    <row r="17" spans="1:7" ht="12" customHeight="1" x14ac:dyDescent="0.2">
      <c r="A17" s="25" t="s">
        <v>24</v>
      </c>
      <c r="D17" s="121"/>
      <c r="E17" s="122"/>
      <c r="F17" s="122"/>
      <c r="G17" s="123"/>
    </row>
    <row r="18" spans="1:7" ht="6.95" customHeight="1" x14ac:dyDescent="0.2">
      <c r="A18" s="25"/>
    </row>
    <row r="19" spans="1:7" ht="12" customHeight="1" x14ac:dyDescent="0.2">
      <c r="A19" s="25" t="s">
        <v>25</v>
      </c>
      <c r="D19" s="121"/>
      <c r="E19" s="122"/>
      <c r="F19" s="122"/>
      <c r="G19" s="123"/>
    </row>
    <row r="20" spans="1:7" ht="6.95" customHeight="1" x14ac:dyDescent="0.2">
      <c r="A20" s="27"/>
      <c r="B20" s="27"/>
      <c r="F20" s="3"/>
    </row>
    <row r="21" spans="1:7" ht="12" customHeight="1" x14ac:dyDescent="0.2">
      <c r="A21" s="93" t="s">
        <v>13</v>
      </c>
      <c r="B21" s="93"/>
      <c r="D21" s="87"/>
      <c r="E21" s="88"/>
      <c r="F21" s="88"/>
      <c r="G21" s="89"/>
    </row>
    <row r="22" spans="1:7" ht="6.95" customHeight="1" x14ac:dyDescent="0.2">
      <c r="A22" s="16"/>
      <c r="B22" s="26"/>
      <c r="E22" s="4"/>
      <c r="F22" s="4"/>
    </row>
    <row r="23" spans="1:7" ht="12" customHeight="1" x14ac:dyDescent="0.2">
      <c r="A23" s="115" t="s">
        <v>34</v>
      </c>
      <c r="B23" s="115"/>
      <c r="D23" s="87"/>
      <c r="E23" s="88"/>
      <c r="F23" s="88"/>
      <c r="G23" s="89"/>
    </row>
    <row r="24" spans="1:7" ht="6.95" customHeight="1" x14ac:dyDescent="0.2">
      <c r="A24" s="22"/>
      <c r="B24" s="10"/>
      <c r="E24" s="4"/>
      <c r="F24" s="4"/>
    </row>
    <row r="25" spans="1:7" ht="12" customHeight="1" x14ac:dyDescent="0.2">
      <c r="A25" s="93" t="s">
        <v>11</v>
      </c>
      <c r="B25" s="93"/>
      <c r="D25" s="87"/>
      <c r="E25" s="88"/>
      <c r="F25" s="88"/>
      <c r="G25" s="89"/>
    </row>
    <row r="26" spans="1:7" ht="6.95" customHeight="1" thickBot="1" x14ac:dyDescent="0.25">
      <c r="A26" s="34"/>
      <c r="B26" s="34"/>
      <c r="C26" s="35"/>
      <c r="D26" s="36"/>
      <c r="E26" s="36"/>
      <c r="F26" s="36"/>
      <c r="G26" s="38"/>
    </row>
    <row r="27" spans="1:7" ht="6.95" customHeight="1" x14ac:dyDescent="0.2">
      <c r="A27" s="9"/>
      <c r="B27" s="9"/>
      <c r="C27" s="9"/>
      <c r="D27" s="1"/>
      <c r="E27" s="1"/>
      <c r="F27" s="1"/>
    </row>
    <row r="28" spans="1:7" x14ac:dyDescent="0.2">
      <c r="A28" s="27" t="s">
        <v>36</v>
      </c>
      <c r="E28" s="4"/>
      <c r="F28" s="4"/>
    </row>
    <row r="29" spans="1:7" ht="12" customHeight="1" x14ac:dyDescent="0.2">
      <c r="A29" s="93" t="s">
        <v>9</v>
      </c>
      <c r="B29" s="93"/>
      <c r="C29" s="1"/>
      <c r="D29" s="87"/>
      <c r="E29" s="88"/>
      <c r="F29" s="88"/>
      <c r="G29" s="89"/>
    </row>
    <row r="30" spans="1:7" ht="6.95" customHeight="1" x14ac:dyDescent="0.2">
      <c r="A30" s="25"/>
      <c r="B30" s="15"/>
      <c r="C30" s="15"/>
      <c r="D30" s="15"/>
      <c r="E30" s="15"/>
      <c r="F30" s="15"/>
    </row>
    <row r="31" spans="1:7" ht="12" customHeight="1" x14ac:dyDescent="0.2">
      <c r="A31" s="14" t="s">
        <v>15</v>
      </c>
      <c r="B31" s="1"/>
      <c r="C31" s="1"/>
      <c r="D31" s="87"/>
      <c r="E31" s="88"/>
      <c r="F31" s="88"/>
      <c r="G31" s="89"/>
    </row>
    <row r="32" spans="1:7" ht="15" customHeight="1" x14ac:dyDescent="0.2">
      <c r="A32" s="11" t="s">
        <v>37</v>
      </c>
      <c r="B32" s="11"/>
      <c r="C32" s="11"/>
      <c r="D32" s="11"/>
      <c r="E32" s="11"/>
      <c r="F32" s="11"/>
    </row>
    <row r="33" spans="1:9" ht="6.95" customHeight="1" x14ac:dyDescent="0.2">
      <c r="A33" s="25"/>
      <c r="B33" s="15"/>
      <c r="C33" s="15"/>
      <c r="D33" s="15"/>
      <c r="E33" s="15"/>
      <c r="F33" s="15"/>
    </row>
    <row r="34" spans="1:9" ht="12" customHeight="1" x14ac:dyDescent="0.2">
      <c r="A34" s="93" t="s">
        <v>10</v>
      </c>
      <c r="B34" s="93"/>
      <c r="C34" s="1"/>
      <c r="D34" s="87"/>
      <c r="E34" s="88"/>
      <c r="F34" s="88"/>
      <c r="G34" s="89"/>
    </row>
    <row r="35" spans="1:9" ht="6.95" customHeight="1" x14ac:dyDescent="0.2">
      <c r="A35" s="25"/>
      <c r="B35" s="15"/>
      <c r="C35" s="15"/>
      <c r="D35" s="15"/>
      <c r="E35" s="15"/>
      <c r="F35" s="15"/>
    </row>
    <row r="36" spans="1:9" ht="12" customHeight="1" x14ac:dyDescent="0.2">
      <c r="A36" s="78" t="s">
        <v>161</v>
      </c>
      <c r="B36" s="16"/>
      <c r="C36" s="1"/>
      <c r="D36" s="87"/>
      <c r="E36" s="88"/>
      <c r="F36" s="88"/>
      <c r="G36" s="89"/>
      <c r="I36" s="63"/>
    </row>
    <row r="37" spans="1:9" ht="6.95" customHeight="1" x14ac:dyDescent="0.2">
      <c r="A37" s="25"/>
      <c r="B37" s="15"/>
      <c r="C37" s="15"/>
      <c r="D37" s="15"/>
      <c r="E37" s="15"/>
      <c r="F37" s="15"/>
    </row>
    <row r="38" spans="1:9" ht="12" customHeight="1" x14ac:dyDescent="0.2">
      <c r="A38" s="139" t="s">
        <v>175</v>
      </c>
      <c r="B38" s="16"/>
      <c r="C38" s="1"/>
      <c r="D38" s="16"/>
      <c r="E38" s="16"/>
      <c r="F38" s="16"/>
      <c r="G38" s="16"/>
      <c r="I38" s="63"/>
    </row>
    <row r="39" spans="1:9" ht="6.95" customHeight="1" thickBot="1" x14ac:dyDescent="0.25">
      <c r="A39" s="34"/>
      <c r="B39" s="34"/>
      <c r="C39" s="35"/>
      <c r="D39" s="37"/>
      <c r="E39" s="37"/>
      <c r="F39" s="37"/>
      <c r="G39" s="38"/>
    </row>
    <row r="40" spans="1:9" ht="6.95" customHeight="1" x14ac:dyDescent="0.2">
      <c r="A40" s="1"/>
      <c r="B40" s="1"/>
      <c r="C40" s="1"/>
      <c r="D40" s="1"/>
      <c r="E40" s="1"/>
      <c r="F40" s="1"/>
    </row>
    <row r="41" spans="1:9" ht="12" customHeight="1" x14ac:dyDescent="0.2">
      <c r="A41" s="27" t="s">
        <v>38</v>
      </c>
      <c r="B41" s="27"/>
      <c r="C41" s="27"/>
      <c r="D41" s="27"/>
      <c r="E41" s="27"/>
      <c r="F41" s="27"/>
    </row>
    <row r="42" spans="1:9" ht="12" customHeight="1" x14ac:dyDescent="0.2">
      <c r="A42" s="129" t="s">
        <v>54</v>
      </c>
      <c r="B42" s="93"/>
      <c r="C42" s="16"/>
      <c r="D42" s="61" t="s">
        <v>55</v>
      </c>
      <c r="E42" s="27"/>
      <c r="F42" s="27"/>
    </row>
    <row r="43" spans="1:9" ht="6.95" customHeight="1" x14ac:dyDescent="0.2">
      <c r="A43" s="93"/>
      <c r="B43" s="93"/>
      <c r="C43" s="93"/>
      <c r="D43" s="93"/>
      <c r="E43" s="126"/>
      <c r="F43" s="126"/>
    </row>
    <row r="44" spans="1:9" ht="30" x14ac:dyDescent="0.3">
      <c r="A44" s="104" t="s">
        <v>48</v>
      </c>
      <c r="B44" s="105"/>
      <c r="C44" s="106"/>
      <c r="D44" s="70" t="s">
        <v>0</v>
      </c>
      <c r="E44" s="71" t="s">
        <v>46</v>
      </c>
      <c r="F44" s="70" t="s">
        <v>21</v>
      </c>
      <c r="G44" s="72" t="s">
        <v>47</v>
      </c>
      <c r="I44" s="52"/>
    </row>
    <row r="45" spans="1:9" x14ac:dyDescent="0.2">
      <c r="A45" s="64" t="s">
        <v>67</v>
      </c>
      <c r="B45" s="65"/>
      <c r="C45" s="65"/>
      <c r="D45" s="65"/>
      <c r="E45" s="65"/>
      <c r="F45" s="65"/>
      <c r="G45" s="66"/>
    </row>
    <row r="46" spans="1:9" ht="78" customHeight="1" x14ac:dyDescent="0.2">
      <c r="A46" s="90" t="s">
        <v>110</v>
      </c>
      <c r="B46" s="91"/>
      <c r="C46" s="92"/>
      <c r="D46" s="53" t="s">
        <v>1</v>
      </c>
      <c r="E46" s="54">
        <v>23971.26837209678</v>
      </c>
      <c r="F46" s="82"/>
      <c r="G46" s="54">
        <f>E46*F46</f>
        <v>0</v>
      </c>
    </row>
    <row r="47" spans="1:9" x14ac:dyDescent="0.2">
      <c r="A47" s="64" t="s">
        <v>68</v>
      </c>
      <c r="B47" s="65"/>
      <c r="C47" s="65"/>
      <c r="D47" s="65"/>
      <c r="E47" s="65"/>
      <c r="F47" s="65"/>
      <c r="G47" s="66"/>
    </row>
    <row r="48" spans="1:9" x14ac:dyDescent="0.2">
      <c r="A48" s="67" t="s">
        <v>60</v>
      </c>
      <c r="B48" s="68"/>
      <c r="C48" s="68"/>
      <c r="D48" s="68"/>
      <c r="E48" s="68"/>
      <c r="F48" s="68"/>
      <c r="G48" s="69"/>
    </row>
    <row r="49" spans="1:9" ht="25.5" customHeight="1" x14ac:dyDescent="0.2">
      <c r="A49" s="94" t="s">
        <v>111</v>
      </c>
      <c r="B49" s="95"/>
      <c r="C49" s="96"/>
      <c r="D49" s="18" t="s">
        <v>1</v>
      </c>
      <c r="E49" s="19">
        <v>3333.4604799999988</v>
      </c>
      <c r="F49" s="83"/>
      <c r="G49" s="54">
        <f>E49*F49</f>
        <v>0</v>
      </c>
      <c r="I49" s="52"/>
    </row>
    <row r="50" spans="1:9" ht="38.25" customHeight="1" x14ac:dyDescent="0.2">
      <c r="A50" s="97" t="s">
        <v>112</v>
      </c>
      <c r="B50" s="98"/>
      <c r="C50" s="99"/>
      <c r="D50" s="18" t="s">
        <v>1</v>
      </c>
      <c r="E50" s="19">
        <v>3454.4756049999987</v>
      </c>
      <c r="F50" s="83"/>
      <c r="G50" s="54">
        <f>E50*F50</f>
        <v>0</v>
      </c>
      <c r="I50" s="52"/>
    </row>
    <row r="51" spans="1:9" x14ac:dyDescent="0.2">
      <c r="A51" s="67" t="s">
        <v>61</v>
      </c>
      <c r="B51" s="68"/>
      <c r="C51" s="68"/>
      <c r="D51" s="68"/>
      <c r="E51" s="68"/>
      <c r="F51" s="68"/>
      <c r="G51" s="69"/>
    </row>
    <row r="52" spans="1:9" x14ac:dyDescent="0.2">
      <c r="A52" s="103" t="s">
        <v>113</v>
      </c>
      <c r="B52" s="91"/>
      <c r="C52" s="92"/>
      <c r="D52" s="53" t="s">
        <v>1</v>
      </c>
      <c r="E52" s="54">
        <v>212.90358719999995</v>
      </c>
      <c r="F52" s="82"/>
      <c r="G52" s="54">
        <f>E52*F52</f>
        <v>0</v>
      </c>
      <c r="I52" s="52"/>
    </row>
    <row r="53" spans="1:9" x14ac:dyDescent="0.2">
      <c r="A53" s="97" t="s">
        <v>114</v>
      </c>
      <c r="B53" s="98"/>
      <c r="C53" s="99"/>
      <c r="D53" s="18" t="s">
        <v>1</v>
      </c>
      <c r="E53" s="19">
        <v>483.24261000000001</v>
      </c>
      <c r="F53" s="83"/>
      <c r="G53" s="54">
        <f>E53*F53</f>
        <v>0</v>
      </c>
      <c r="I53" s="52"/>
    </row>
    <row r="54" spans="1:9" x14ac:dyDescent="0.2">
      <c r="A54" s="64" t="s">
        <v>70</v>
      </c>
      <c r="B54" s="65"/>
      <c r="C54" s="65"/>
      <c r="D54" s="65"/>
      <c r="E54" s="65"/>
      <c r="F54" s="65"/>
      <c r="G54" s="66"/>
    </row>
    <row r="55" spans="1:9" x14ac:dyDescent="0.2">
      <c r="A55" s="67" t="s">
        <v>63</v>
      </c>
      <c r="B55" s="68"/>
      <c r="C55" s="68"/>
      <c r="D55" s="68"/>
      <c r="E55" s="68"/>
      <c r="F55" s="68"/>
      <c r="G55" s="69"/>
    </row>
    <row r="56" spans="1:9" ht="41.25" customHeight="1" x14ac:dyDescent="0.2">
      <c r="A56" s="111" t="s">
        <v>166</v>
      </c>
      <c r="B56" s="112"/>
      <c r="C56" s="113"/>
      <c r="D56" s="53" t="s">
        <v>1</v>
      </c>
      <c r="E56" s="54">
        <v>2118.3565249999997</v>
      </c>
      <c r="F56" s="82"/>
      <c r="G56" s="54">
        <f>E56*F56</f>
        <v>0</v>
      </c>
      <c r="H56" s="51"/>
    </row>
    <row r="57" spans="1:9" ht="41.25" customHeight="1" x14ac:dyDescent="0.2">
      <c r="A57" s="111" t="s">
        <v>167</v>
      </c>
      <c r="B57" s="112"/>
      <c r="C57" s="113"/>
      <c r="D57" s="53" t="s">
        <v>1</v>
      </c>
      <c r="E57" s="54">
        <v>2118.3565249999997</v>
      </c>
      <c r="F57" s="82"/>
      <c r="G57" s="54">
        <f>E57*F57</f>
        <v>0</v>
      </c>
      <c r="H57" s="51"/>
    </row>
    <row r="58" spans="1:9" ht="39" customHeight="1" x14ac:dyDescent="0.2">
      <c r="A58" s="100" t="s">
        <v>116</v>
      </c>
      <c r="B58" s="101"/>
      <c r="C58" s="102"/>
      <c r="D58" s="18" t="s">
        <v>1</v>
      </c>
      <c r="E58" s="19">
        <v>636.40499999999997</v>
      </c>
      <c r="F58" s="83"/>
      <c r="G58" s="54">
        <f>E58*F58</f>
        <v>0</v>
      </c>
      <c r="H58" s="51"/>
    </row>
    <row r="59" spans="1:9" ht="41.25" customHeight="1" x14ac:dyDescent="0.2">
      <c r="A59" s="97" t="s">
        <v>117</v>
      </c>
      <c r="B59" s="107"/>
      <c r="C59" s="108"/>
      <c r="D59" s="18" t="s">
        <v>2</v>
      </c>
      <c r="E59" s="19">
        <v>34.105163400000002</v>
      </c>
      <c r="F59" s="83"/>
      <c r="G59" s="54">
        <f>E59*F59</f>
        <v>0</v>
      </c>
      <c r="H59" s="51"/>
    </row>
    <row r="60" spans="1:9" ht="90.75" customHeight="1" x14ac:dyDescent="0.2">
      <c r="A60" s="97" t="s">
        <v>160</v>
      </c>
      <c r="B60" s="107"/>
      <c r="C60" s="108"/>
      <c r="D60" s="18" t="s">
        <v>2</v>
      </c>
      <c r="E60" s="19">
        <v>1503</v>
      </c>
      <c r="F60" s="83"/>
      <c r="G60" s="54">
        <f>E60*F60</f>
        <v>0</v>
      </c>
      <c r="H60" s="51"/>
    </row>
    <row r="61" spans="1:9" x14ac:dyDescent="0.2">
      <c r="A61" s="67" t="s">
        <v>64</v>
      </c>
      <c r="B61" s="68"/>
      <c r="C61" s="68"/>
      <c r="D61" s="68"/>
      <c r="E61" s="68"/>
      <c r="F61" s="68"/>
      <c r="G61" s="69"/>
    </row>
    <row r="62" spans="1:9" ht="40.5" customHeight="1" x14ac:dyDescent="0.2">
      <c r="A62" s="100" t="s">
        <v>115</v>
      </c>
      <c r="B62" s="109"/>
      <c r="C62" s="110"/>
      <c r="D62" s="18" t="s">
        <v>1</v>
      </c>
      <c r="E62" s="19">
        <v>328.88827520000007</v>
      </c>
      <c r="F62" s="83"/>
      <c r="G62" s="54">
        <f>E62*F62</f>
        <v>0</v>
      </c>
      <c r="H62" s="51"/>
    </row>
    <row r="63" spans="1:9" ht="37.5" customHeight="1" x14ac:dyDescent="0.2">
      <c r="A63" s="100" t="s">
        <v>116</v>
      </c>
      <c r="B63" s="101"/>
      <c r="C63" s="102"/>
      <c r="D63" s="18" t="s">
        <v>1</v>
      </c>
      <c r="E63" s="19">
        <v>636.40499999999997</v>
      </c>
      <c r="F63" s="83"/>
      <c r="G63" s="54">
        <f>E63*F63</f>
        <v>0</v>
      </c>
      <c r="H63" s="51"/>
    </row>
    <row r="64" spans="1:9" ht="39.75" customHeight="1" x14ac:dyDescent="0.2">
      <c r="A64" s="97" t="s">
        <v>117</v>
      </c>
      <c r="B64" s="107"/>
      <c r="C64" s="108"/>
      <c r="D64" s="18" t="s">
        <v>2</v>
      </c>
      <c r="E64" s="19">
        <v>34.105163400000002</v>
      </c>
      <c r="F64" s="83"/>
      <c r="G64" s="54">
        <f>E64*F64</f>
        <v>0</v>
      </c>
    </row>
    <row r="65" spans="1:9" ht="65.25" customHeight="1" x14ac:dyDescent="0.2">
      <c r="A65" s="97" t="s">
        <v>170</v>
      </c>
      <c r="B65" s="98"/>
      <c r="C65" s="99"/>
      <c r="D65" s="18" t="s">
        <v>2</v>
      </c>
      <c r="E65" s="19">
        <v>894</v>
      </c>
      <c r="F65" s="83"/>
      <c r="G65" s="54">
        <f>E65*F65</f>
        <v>0</v>
      </c>
      <c r="H65" s="51"/>
      <c r="I65" s="74"/>
    </row>
    <row r="66" spans="1:9" x14ac:dyDescent="0.2">
      <c r="A66" s="64" t="s">
        <v>72</v>
      </c>
      <c r="B66" s="65"/>
      <c r="C66" s="65"/>
      <c r="D66" s="65"/>
      <c r="E66" s="65"/>
      <c r="F66" s="65"/>
      <c r="G66" s="66"/>
    </row>
    <row r="67" spans="1:9" ht="51.75" customHeight="1" x14ac:dyDescent="0.2">
      <c r="A67" s="125" t="s">
        <v>118</v>
      </c>
      <c r="B67" s="107"/>
      <c r="C67" s="108"/>
      <c r="D67" s="18" t="s">
        <v>1</v>
      </c>
      <c r="E67" s="19">
        <v>392.01435750000007</v>
      </c>
      <c r="F67" s="83"/>
      <c r="G67" s="54">
        <f>E67*F67</f>
        <v>0</v>
      </c>
    </row>
    <row r="68" spans="1:9" ht="39" customHeight="1" x14ac:dyDescent="0.2">
      <c r="A68" s="97" t="s">
        <v>119</v>
      </c>
      <c r="B68" s="107"/>
      <c r="C68" s="108"/>
      <c r="D68" s="18" t="s">
        <v>1</v>
      </c>
      <c r="E68" s="19">
        <v>4238.2863150000003</v>
      </c>
      <c r="F68" s="83"/>
      <c r="G68" s="54">
        <f>E68*F68</f>
        <v>0</v>
      </c>
    </row>
    <row r="69" spans="1:9" x14ac:dyDescent="0.2">
      <c r="A69" s="64" t="s">
        <v>73</v>
      </c>
      <c r="B69" s="65"/>
      <c r="C69" s="65"/>
      <c r="D69" s="65"/>
      <c r="E69" s="65"/>
      <c r="F69" s="65"/>
      <c r="G69" s="66"/>
    </row>
    <row r="70" spans="1:9" ht="64.5" customHeight="1" x14ac:dyDescent="0.2">
      <c r="A70" s="94" t="s">
        <v>120</v>
      </c>
      <c r="B70" s="95"/>
      <c r="C70" s="96"/>
      <c r="D70" s="18" t="s">
        <v>1</v>
      </c>
      <c r="E70" s="19">
        <v>8593.1008020000008</v>
      </c>
      <c r="F70" s="83"/>
      <c r="G70" s="54">
        <f>E70*F70</f>
        <v>0</v>
      </c>
    </row>
    <row r="71" spans="1:9" ht="36.75" customHeight="1" x14ac:dyDescent="0.2">
      <c r="A71" s="100" t="s">
        <v>121</v>
      </c>
      <c r="B71" s="101"/>
      <c r="C71" s="102"/>
      <c r="D71" s="18" t="s">
        <v>1</v>
      </c>
      <c r="E71" s="19">
        <v>636.40499999999997</v>
      </c>
      <c r="F71" s="83"/>
      <c r="G71" s="54">
        <f>E71*F71</f>
        <v>0</v>
      </c>
    </row>
    <row r="72" spans="1:9" ht="40.5" customHeight="1" x14ac:dyDescent="0.2">
      <c r="A72" s="97" t="s">
        <v>122</v>
      </c>
      <c r="B72" s="107"/>
      <c r="C72" s="108"/>
      <c r="D72" s="18" t="s">
        <v>2</v>
      </c>
      <c r="E72" s="19">
        <v>34.105163400000002</v>
      </c>
      <c r="F72" s="83"/>
      <c r="G72" s="54">
        <f>E72*F72</f>
        <v>0</v>
      </c>
    </row>
    <row r="73" spans="1:9" ht="64.5" customHeight="1" x14ac:dyDescent="0.2">
      <c r="A73" s="97" t="s">
        <v>171</v>
      </c>
      <c r="B73" s="98"/>
      <c r="C73" s="99"/>
      <c r="D73" s="18" t="s">
        <v>2</v>
      </c>
      <c r="E73" s="19">
        <v>894</v>
      </c>
      <c r="F73" s="83"/>
      <c r="G73" s="54">
        <f>E73*F73</f>
        <v>0</v>
      </c>
      <c r="H73" s="51"/>
    </row>
    <row r="74" spans="1:9" x14ac:dyDescent="0.2">
      <c r="A74" s="64" t="s">
        <v>74</v>
      </c>
      <c r="B74" s="65"/>
      <c r="C74" s="65"/>
      <c r="D74" s="65"/>
      <c r="E74" s="65"/>
      <c r="F74" s="65"/>
      <c r="G74" s="66"/>
    </row>
    <row r="75" spans="1:9" ht="78.75" customHeight="1" x14ac:dyDescent="0.2">
      <c r="A75" s="97" t="s">
        <v>123</v>
      </c>
      <c r="B75" s="107"/>
      <c r="C75" s="108"/>
      <c r="D75" s="18" t="s">
        <v>1</v>
      </c>
      <c r="E75" s="19">
        <v>0</v>
      </c>
      <c r="F75" s="83"/>
      <c r="G75" s="54">
        <f>E75*F75</f>
        <v>0</v>
      </c>
      <c r="H75" s="51"/>
    </row>
    <row r="76" spans="1:9" ht="94.5" customHeight="1" x14ac:dyDescent="0.2">
      <c r="A76" s="94" t="s">
        <v>124</v>
      </c>
      <c r="B76" s="95"/>
      <c r="C76" s="96"/>
      <c r="D76" s="18" t="s">
        <v>1</v>
      </c>
      <c r="E76" s="19">
        <v>94.07</v>
      </c>
      <c r="F76" s="83"/>
      <c r="G76" s="54">
        <f>E76*F76</f>
        <v>0</v>
      </c>
      <c r="H76" s="6"/>
    </row>
    <row r="77" spans="1:9" ht="91.5" customHeight="1" x14ac:dyDescent="0.2">
      <c r="A77" s="94" t="s">
        <v>125</v>
      </c>
      <c r="B77" s="95"/>
      <c r="C77" s="96"/>
      <c r="D77" s="18" t="s">
        <v>1</v>
      </c>
      <c r="E77" s="19">
        <v>87.21</v>
      </c>
      <c r="F77" s="77">
        <f>F76</f>
        <v>0</v>
      </c>
      <c r="G77" s="54">
        <f>E77*F77</f>
        <v>0</v>
      </c>
      <c r="H77" s="6"/>
    </row>
    <row r="78" spans="1:9" x14ac:dyDescent="0.2">
      <c r="A78" s="64" t="s">
        <v>172</v>
      </c>
      <c r="B78" s="64"/>
      <c r="C78" s="65"/>
      <c r="D78" s="65"/>
      <c r="E78" s="65"/>
      <c r="F78" s="65"/>
      <c r="G78" s="66"/>
    </row>
    <row r="79" spans="1:9" x14ac:dyDescent="0.2">
      <c r="A79" s="125" t="s">
        <v>173</v>
      </c>
      <c r="B79" s="98"/>
      <c r="C79" s="99"/>
      <c r="D79" s="18" t="s">
        <v>1</v>
      </c>
      <c r="E79" s="19">
        <v>175</v>
      </c>
      <c r="F79" s="77">
        <f>F46</f>
        <v>0</v>
      </c>
      <c r="G79" s="54">
        <f>E79*F79</f>
        <v>0</v>
      </c>
      <c r="H79" s="51"/>
    </row>
    <row r="80" spans="1:9" ht="15" customHeight="1" x14ac:dyDescent="0.2">
      <c r="A80" s="39"/>
      <c r="B80" s="40"/>
      <c r="C80" s="40"/>
      <c r="D80" s="40"/>
      <c r="E80" s="41"/>
      <c r="F80" s="42"/>
      <c r="G80" s="8"/>
    </row>
    <row r="81" spans="1:8" x14ac:dyDescent="0.2">
      <c r="A81" s="58" t="s">
        <v>4</v>
      </c>
      <c r="B81" s="19">
        <f>SUM(G46:G58,G62:G63,G67:G71,G75:G79)</f>
        <v>0</v>
      </c>
      <c r="D81" s="124" t="s">
        <v>88</v>
      </c>
      <c r="E81" s="124"/>
      <c r="F81" s="124"/>
      <c r="G81" s="124"/>
      <c r="H81" s="51"/>
    </row>
    <row r="82" spans="1:8" x14ac:dyDescent="0.2">
      <c r="A82" s="18" t="s">
        <v>8</v>
      </c>
      <c r="B82" s="19">
        <f>B81*0.19</f>
        <v>0</v>
      </c>
      <c r="E82" s="44"/>
      <c r="F82" s="45"/>
      <c r="G82" s="8"/>
    </row>
    <row r="83" spans="1:8" ht="13.5" thickBot="1" x14ac:dyDescent="0.25">
      <c r="A83" s="59" t="s">
        <v>5</v>
      </c>
      <c r="B83" s="60">
        <f>B82+B81</f>
        <v>0</v>
      </c>
      <c r="E83" s="41"/>
      <c r="F83" s="46"/>
      <c r="G83" s="8"/>
    </row>
    <row r="84" spans="1:8" ht="13.5" thickTop="1" x14ac:dyDescent="0.2">
      <c r="A84" s="40"/>
      <c r="B84" s="40"/>
      <c r="E84" s="41"/>
      <c r="F84" s="42"/>
      <c r="G84" s="8"/>
    </row>
    <row r="85" spans="1:8" x14ac:dyDescent="0.2">
      <c r="A85" s="58" t="s">
        <v>3</v>
      </c>
      <c r="B85" s="19">
        <f>SUM(G59:G60,G64:G65,G72:G73)</f>
        <v>0</v>
      </c>
      <c r="E85" s="41"/>
      <c r="F85" s="42"/>
      <c r="G85" s="8"/>
    </row>
    <row r="86" spans="1:8" x14ac:dyDescent="0.2">
      <c r="A86" s="18" t="s">
        <v>8</v>
      </c>
      <c r="B86" s="19">
        <f>B85*0.19</f>
        <v>0</v>
      </c>
      <c r="E86" s="41"/>
      <c r="F86" s="42"/>
      <c r="G86" s="8"/>
    </row>
    <row r="87" spans="1:8" ht="13.5" thickBot="1" x14ac:dyDescent="0.25">
      <c r="A87" s="59" t="s">
        <v>163</v>
      </c>
      <c r="B87" s="60">
        <f>B86+B85</f>
        <v>0</v>
      </c>
      <c r="E87" s="41"/>
      <c r="F87" s="42"/>
      <c r="G87" s="8"/>
    </row>
    <row r="88" spans="1:8" ht="13.5" thickTop="1" x14ac:dyDescent="0.2">
      <c r="A88" s="40"/>
      <c r="B88" s="40"/>
      <c r="E88" s="41"/>
      <c r="F88" s="42"/>
      <c r="G88" s="8"/>
    </row>
    <row r="89" spans="1:8" x14ac:dyDescent="0.2">
      <c r="A89" s="58" t="s">
        <v>6</v>
      </c>
      <c r="B89" s="19">
        <f>B85+B81</f>
        <v>0</v>
      </c>
      <c r="E89" s="41"/>
      <c r="F89" s="42"/>
      <c r="G89" s="8"/>
    </row>
    <row r="90" spans="1:8" x14ac:dyDescent="0.2">
      <c r="A90" s="18" t="s">
        <v>8</v>
      </c>
      <c r="B90" s="19">
        <f>B86+B82</f>
        <v>0</v>
      </c>
      <c r="E90" s="41"/>
      <c r="F90" s="42"/>
      <c r="G90" s="8"/>
    </row>
    <row r="91" spans="1:8" ht="13.5" thickBot="1" x14ac:dyDescent="0.25">
      <c r="A91" s="59" t="s">
        <v>7</v>
      </c>
      <c r="B91" s="60">
        <f>B87+B83</f>
        <v>0</v>
      </c>
      <c r="E91" s="41"/>
      <c r="F91" s="42"/>
      <c r="G91" s="8"/>
    </row>
    <row r="92" spans="1:8" ht="13.5" thickTop="1" x14ac:dyDescent="0.2">
      <c r="A92" s="43"/>
      <c r="B92" s="43"/>
      <c r="C92" s="43"/>
      <c r="D92" s="43"/>
      <c r="E92" s="41"/>
      <c r="F92" s="42"/>
      <c r="G92" s="8"/>
    </row>
    <row r="93" spans="1:8" x14ac:dyDescent="0.2">
      <c r="A93" s="55" t="s">
        <v>14</v>
      </c>
      <c r="B93" s="55"/>
      <c r="C93" s="55"/>
      <c r="D93" s="40"/>
      <c r="E93" s="41"/>
      <c r="F93" s="42"/>
      <c r="G93" s="8"/>
    </row>
    <row r="94" spans="1:8" x14ac:dyDescent="0.2">
      <c r="A94" s="55" t="s">
        <v>12</v>
      </c>
      <c r="B94" s="55"/>
      <c r="C94" s="55"/>
      <c r="E94" s="41"/>
      <c r="F94" s="42"/>
      <c r="G94" s="8"/>
    </row>
    <row r="95" spans="1:8" x14ac:dyDescent="0.2">
      <c r="A95" s="47" t="s">
        <v>51</v>
      </c>
      <c r="B95" s="47"/>
      <c r="C95" s="40"/>
      <c r="D95" s="40"/>
      <c r="E95" s="40"/>
      <c r="F95" s="42"/>
      <c r="G95" s="8"/>
    </row>
    <row r="96" spans="1:8" x14ac:dyDescent="0.2">
      <c r="A96" s="47" t="s">
        <v>52</v>
      </c>
      <c r="B96" s="47"/>
      <c r="C96" s="40"/>
      <c r="D96" s="40"/>
      <c r="E96" s="40"/>
      <c r="F96" s="42"/>
      <c r="G96" s="8"/>
    </row>
    <row r="97" spans="1:7" x14ac:dyDescent="0.2">
      <c r="A97" s="55" t="s">
        <v>49</v>
      </c>
      <c r="E97" s="4"/>
      <c r="F97" s="4"/>
      <c r="G97" s="8"/>
    </row>
    <row r="98" spans="1:7" x14ac:dyDescent="0.2">
      <c r="A98" s="56" t="s">
        <v>50</v>
      </c>
      <c r="C98" s="55"/>
      <c r="D98" s="55"/>
      <c r="E98" s="40"/>
      <c r="F98" s="40"/>
      <c r="G98" s="8"/>
    </row>
    <row r="99" spans="1:7" x14ac:dyDescent="0.2">
      <c r="A99" s="56"/>
      <c r="C99" s="55"/>
      <c r="D99" s="55"/>
      <c r="E99" s="40"/>
      <c r="F99" s="40"/>
      <c r="G99" s="8"/>
    </row>
    <row r="100" spans="1:7" x14ac:dyDescent="0.2">
      <c r="A100" s="48"/>
      <c r="C100" s="56"/>
      <c r="D100" s="56"/>
      <c r="E100" s="56"/>
      <c r="F100" s="56"/>
      <c r="G100" s="8"/>
    </row>
    <row r="101" spans="1:7" x14ac:dyDescent="0.2">
      <c r="A101" s="57"/>
      <c r="B101" s="8"/>
      <c r="C101" s="8"/>
      <c r="D101" s="8"/>
      <c r="E101" s="49"/>
      <c r="F101" s="50"/>
      <c r="G101" s="8"/>
    </row>
    <row r="102" spans="1:7" ht="30" customHeight="1" x14ac:dyDescent="0.2">
      <c r="A102" s="57"/>
      <c r="B102" s="8"/>
      <c r="C102" s="8"/>
      <c r="D102" s="8"/>
      <c r="E102" s="49"/>
      <c r="F102" s="50"/>
      <c r="G102" s="8"/>
    </row>
    <row r="103" spans="1:7" x14ac:dyDescent="0.2">
      <c r="A103" s="48"/>
      <c r="B103" s="8"/>
      <c r="C103" s="8"/>
      <c r="D103" s="8"/>
      <c r="E103" s="49"/>
      <c r="F103" s="50"/>
      <c r="G103" s="8"/>
    </row>
  </sheetData>
  <sheetProtection algorithmName="SHA-512" hashValue="EF8p1gIbk12WtA61OYP6i026CboPeC210tdSb0L+xZ0WCwAqHadzalVgfyYgC2WF/uorkRs85f/Wc7RR4MUKCQ==" saltValue="lMIWFsnTzf70yYDTqL3iSw==" spinCount="100000" sheet="1" objects="1" scenarios="1" selectLockedCells="1"/>
  <mergeCells count="47">
    <mergeCell ref="D81:G81"/>
    <mergeCell ref="A79:C79"/>
    <mergeCell ref="A68:C68"/>
    <mergeCell ref="A75:C75"/>
    <mergeCell ref="A76:C76"/>
    <mergeCell ref="A70:C70"/>
    <mergeCell ref="A71:C71"/>
    <mergeCell ref="A72:C72"/>
    <mergeCell ref="A73:C73"/>
    <mergeCell ref="A77:C77"/>
    <mergeCell ref="A62:C62"/>
    <mergeCell ref="A63:C63"/>
    <mergeCell ref="A64:C64"/>
    <mergeCell ref="A65:C65"/>
    <mergeCell ref="A67:C67"/>
    <mergeCell ref="A56:C56"/>
    <mergeCell ref="A58:C58"/>
    <mergeCell ref="A59:C59"/>
    <mergeCell ref="A60:C60"/>
    <mergeCell ref="A52:C52"/>
    <mergeCell ref="A53:C53"/>
    <mergeCell ref="A57:C57"/>
    <mergeCell ref="A49:C49"/>
    <mergeCell ref="A50:C50"/>
    <mergeCell ref="A43:D43"/>
    <mergeCell ref="E43:F43"/>
    <mergeCell ref="A44:C44"/>
    <mergeCell ref="A46:C46"/>
    <mergeCell ref="A42:B42"/>
    <mergeCell ref="A21:B21"/>
    <mergeCell ref="D21:G21"/>
    <mergeCell ref="A23:B23"/>
    <mergeCell ref="D23:G23"/>
    <mergeCell ref="A25:B25"/>
    <mergeCell ref="D25:G25"/>
    <mergeCell ref="A29:B29"/>
    <mergeCell ref="D29:G29"/>
    <mergeCell ref="D31:G31"/>
    <mergeCell ref="D36:G36"/>
    <mergeCell ref="A34:B34"/>
    <mergeCell ref="D34:G34"/>
    <mergeCell ref="D19:G19"/>
    <mergeCell ref="A1:E1"/>
    <mergeCell ref="B7:G7"/>
    <mergeCell ref="F9:G9"/>
    <mergeCell ref="F11:G11"/>
    <mergeCell ref="D17:G17"/>
  </mergeCells>
  <pageMargins left="0.70866141732283472" right="0.70866141732283472" top="0.78740157480314965" bottom="0.78740157480314965" header="0.31496062992125984" footer="0.31496062992125984"/>
  <pageSetup paperSize="9" scale="50" fitToHeight="0" orientation="portrait" r:id="rId1"/>
  <headerFooter>
    <oddFooter>&amp;L&amp;"Arial,Standard"&amp;10Bestellformular K27 Sammelschließanlage 6,50m (fundamentlos)&amp;R&amp;"Arial,Standard"&amp;10Seite &amp;P von &amp;N</oddFooter>
  </headerFooter>
  <rowBreaks count="1" manualBreakCount="1">
    <brk id="68" max="6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F5322F2-732C-4537-8F13-EEDDBE9B5601}">
          <x14:formula1>
            <xm:f>Werte!$A$2:$A$3</xm:f>
          </x14:formula1>
          <xm:sqref>D25:D26 D29 D31 D36 D34</xm:sqref>
        </x14:dataValidation>
        <x14:dataValidation type="list" allowBlank="1" showInputMessage="1" showErrorMessage="1" xr:uid="{7B547DFD-252B-4D1D-B962-1768606CA08D}">
          <x14:formula1>
            <xm:f>Werte!$C$2:$C$3</xm:f>
          </x14:formula1>
          <xm:sqref>D23</xm:sqref>
        </x14:dataValidation>
        <x14:dataValidation type="list" allowBlank="1" showInputMessage="1" showErrorMessage="1" xr:uid="{79584F79-8C85-4523-AE02-8567412E955D}">
          <x14:formula1>
            <xm:f>Werte!$B$2:$B$3</xm:f>
          </x14:formula1>
          <xm:sqref>D21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DC469-7A8D-4C3A-9CB9-09EA38C07DA3}">
  <sheetPr>
    <pageSetUpPr fitToPage="1"/>
  </sheetPr>
  <dimension ref="A1:I91"/>
  <sheetViews>
    <sheetView showGridLines="0" zoomScaleNormal="100" workbookViewId="0">
      <selection activeCell="F1" sqref="F1"/>
    </sheetView>
  </sheetViews>
  <sheetFormatPr baseColWidth="10" defaultRowHeight="12.75" x14ac:dyDescent="0.2"/>
  <cols>
    <col min="1" max="1" width="40.7109375" style="7" customWidth="1"/>
    <col min="2" max="2" width="45.7109375" style="4" customWidth="1"/>
    <col min="3" max="3" width="17" style="4" customWidth="1"/>
    <col min="4" max="4" width="30.7109375" style="4" customWidth="1"/>
    <col min="5" max="5" width="12.28515625" style="17" customWidth="1"/>
    <col min="6" max="6" width="12.42578125" style="5" customWidth="1"/>
    <col min="7" max="7" width="14.42578125" style="4" customWidth="1"/>
    <col min="8" max="8" width="11.42578125" style="4" customWidth="1"/>
    <col min="9" max="16384" width="11.42578125" style="4"/>
  </cols>
  <sheetData>
    <row r="1" spans="1:7" ht="45" customHeight="1" x14ac:dyDescent="0.2">
      <c r="A1" s="114" t="s">
        <v>158</v>
      </c>
      <c r="B1" s="114"/>
      <c r="C1" s="114"/>
      <c r="D1" s="114"/>
      <c r="E1" s="114"/>
      <c r="G1" s="12" t="e" vm="1">
        <v>#VALUE!</v>
      </c>
    </row>
    <row r="2" spans="1:7" ht="24" customHeight="1" x14ac:dyDescent="0.2">
      <c r="A2" s="14" t="s">
        <v>16</v>
      </c>
      <c r="B2" s="24"/>
      <c r="C2" s="23"/>
      <c r="D2" s="24"/>
      <c r="E2" s="24"/>
      <c r="G2" s="132" t="s">
        <v>174</v>
      </c>
    </row>
    <row r="3" spans="1:7" ht="12" customHeight="1" x14ac:dyDescent="0.2">
      <c r="A3" s="76" t="s">
        <v>35</v>
      </c>
      <c r="B3" s="15"/>
      <c r="C3" s="15"/>
      <c r="D3" s="1"/>
      <c r="E3" s="12"/>
      <c r="F3" s="12"/>
    </row>
    <row r="4" spans="1:7" ht="6.95" customHeight="1" thickBot="1" x14ac:dyDescent="0.25">
      <c r="A4" s="30"/>
      <c r="B4" s="31"/>
      <c r="C4" s="31"/>
      <c r="D4" s="35"/>
      <c r="E4" s="38"/>
      <c r="F4" s="38"/>
      <c r="G4" s="38"/>
    </row>
    <row r="5" spans="1:7" ht="6.95" customHeight="1" x14ac:dyDescent="0.2">
      <c r="A5" s="15"/>
      <c r="B5" s="15"/>
      <c r="C5" s="15"/>
      <c r="D5" s="1"/>
      <c r="E5" s="12"/>
      <c r="F5" s="12"/>
    </row>
    <row r="6" spans="1:7" ht="13.5" customHeight="1" x14ac:dyDescent="0.2">
      <c r="A6" s="9" t="s">
        <v>45</v>
      </c>
      <c r="B6" s="15"/>
      <c r="C6" s="15"/>
      <c r="D6" s="1"/>
      <c r="E6" s="12"/>
      <c r="F6" s="12"/>
    </row>
    <row r="7" spans="1:7" ht="25.5" x14ac:dyDescent="0.2">
      <c r="A7" s="13" t="s">
        <v>43</v>
      </c>
      <c r="B7" s="127"/>
      <c r="C7" s="117"/>
      <c r="D7" s="117"/>
      <c r="E7" s="117"/>
      <c r="F7" s="117"/>
      <c r="G7" s="118"/>
    </row>
    <row r="8" spans="1:7" ht="6.95" customHeight="1" x14ac:dyDescent="0.2">
      <c r="A8" s="13"/>
      <c r="B8" s="13"/>
      <c r="C8" s="13"/>
      <c r="D8" s="13"/>
      <c r="E8" s="13"/>
      <c r="F8" s="13"/>
    </row>
    <row r="9" spans="1:7" x14ac:dyDescent="0.2">
      <c r="A9" s="13" t="s">
        <v>17</v>
      </c>
      <c r="B9" s="79"/>
      <c r="C9" s="20" t="s">
        <v>18</v>
      </c>
      <c r="D9" s="80"/>
      <c r="E9" s="20" t="s">
        <v>19</v>
      </c>
      <c r="F9" s="128"/>
      <c r="G9" s="120"/>
    </row>
    <row r="10" spans="1:7" ht="6.95" customHeight="1" x14ac:dyDescent="0.2">
      <c r="A10" s="15"/>
      <c r="B10" s="15"/>
      <c r="C10" s="20"/>
      <c r="D10" s="75"/>
      <c r="E10" s="12"/>
      <c r="F10" s="21"/>
    </row>
    <row r="11" spans="1:7" ht="25.5" x14ac:dyDescent="0.2">
      <c r="A11" s="13" t="s">
        <v>44</v>
      </c>
      <c r="B11" s="79"/>
      <c r="C11" s="20" t="s">
        <v>18</v>
      </c>
      <c r="D11" s="80"/>
      <c r="E11" s="20" t="s">
        <v>19</v>
      </c>
      <c r="F11" s="128"/>
      <c r="G11" s="120"/>
    </row>
    <row r="12" spans="1:7" ht="6.95" customHeight="1" thickBot="1" x14ac:dyDescent="0.25">
      <c r="A12" s="30"/>
      <c r="B12" s="31"/>
      <c r="C12" s="32"/>
      <c r="D12" s="33"/>
      <c r="E12" s="32"/>
      <c r="F12" s="33"/>
      <c r="G12" s="38"/>
    </row>
    <row r="13" spans="1:7" ht="6.95" customHeight="1" x14ac:dyDescent="0.2">
      <c r="A13" s="9"/>
      <c r="B13" s="9"/>
      <c r="C13" s="9"/>
      <c r="D13" s="1"/>
      <c r="E13" s="12"/>
      <c r="F13" s="12"/>
    </row>
    <row r="14" spans="1:7" ht="12" customHeight="1" x14ac:dyDescent="0.2">
      <c r="A14" s="27" t="s">
        <v>20</v>
      </c>
      <c r="B14" s="27"/>
      <c r="C14" s="27"/>
      <c r="D14" s="27"/>
      <c r="E14" s="2"/>
      <c r="F14" s="3"/>
    </row>
    <row r="15" spans="1:7" ht="12" customHeight="1" x14ac:dyDescent="0.2">
      <c r="A15" s="28" t="s">
        <v>22</v>
      </c>
      <c r="B15" s="15"/>
      <c r="C15" s="20"/>
      <c r="D15" s="21"/>
      <c r="E15" s="20"/>
      <c r="F15" s="21"/>
    </row>
    <row r="16" spans="1:7" ht="12" customHeight="1" x14ac:dyDescent="0.2">
      <c r="A16" s="28" t="s">
        <v>23</v>
      </c>
      <c r="B16" s="15"/>
      <c r="C16" s="20"/>
      <c r="D16" s="21"/>
      <c r="E16" s="20"/>
      <c r="F16" s="21"/>
    </row>
    <row r="17" spans="1:7" ht="12" customHeight="1" x14ac:dyDescent="0.2">
      <c r="A17" s="25" t="s">
        <v>24</v>
      </c>
      <c r="D17" s="121"/>
      <c r="E17" s="122"/>
      <c r="F17" s="122"/>
      <c r="G17" s="123"/>
    </row>
    <row r="18" spans="1:7" ht="6.95" customHeight="1" x14ac:dyDescent="0.2">
      <c r="A18" s="25"/>
    </row>
    <row r="19" spans="1:7" ht="12" customHeight="1" x14ac:dyDescent="0.2">
      <c r="A19" s="86" t="s">
        <v>25</v>
      </c>
      <c r="D19" s="121"/>
      <c r="E19" s="122"/>
      <c r="F19" s="122"/>
      <c r="G19" s="123"/>
    </row>
    <row r="20" spans="1:7" ht="6.95" customHeight="1" x14ac:dyDescent="0.2">
      <c r="A20" s="27"/>
      <c r="B20" s="27"/>
      <c r="F20" s="3"/>
    </row>
    <row r="21" spans="1:7" ht="12" customHeight="1" x14ac:dyDescent="0.2">
      <c r="A21" s="93" t="s">
        <v>13</v>
      </c>
      <c r="B21" s="93"/>
      <c r="D21" s="87"/>
      <c r="E21" s="88"/>
      <c r="F21" s="88"/>
      <c r="G21" s="89"/>
    </row>
    <row r="22" spans="1:7" ht="6.95" customHeight="1" x14ac:dyDescent="0.2">
      <c r="A22" s="16"/>
      <c r="B22" s="26"/>
      <c r="E22" s="4"/>
      <c r="F22" s="4"/>
    </row>
    <row r="23" spans="1:7" ht="12" customHeight="1" x14ac:dyDescent="0.2">
      <c r="A23" s="115" t="s">
        <v>34</v>
      </c>
      <c r="B23" s="115"/>
      <c r="D23" s="87"/>
      <c r="E23" s="88"/>
      <c r="F23" s="88"/>
      <c r="G23" s="89"/>
    </row>
    <row r="24" spans="1:7" ht="6.95" customHeight="1" x14ac:dyDescent="0.2">
      <c r="A24" s="22"/>
      <c r="B24" s="10"/>
      <c r="E24" s="4"/>
      <c r="F24" s="4"/>
    </row>
    <row r="25" spans="1:7" ht="12" customHeight="1" x14ac:dyDescent="0.2">
      <c r="A25" s="93" t="s">
        <v>11</v>
      </c>
      <c r="B25" s="93"/>
      <c r="D25" s="87"/>
      <c r="E25" s="88"/>
      <c r="F25" s="88"/>
      <c r="G25" s="89"/>
    </row>
    <row r="26" spans="1:7" ht="6.95" customHeight="1" thickBot="1" x14ac:dyDescent="0.25">
      <c r="A26" s="34"/>
      <c r="B26" s="34"/>
      <c r="C26" s="35"/>
      <c r="D26" s="36"/>
      <c r="E26" s="36"/>
      <c r="F26" s="36"/>
      <c r="G26" s="38"/>
    </row>
    <row r="27" spans="1:7" ht="6.95" customHeight="1" x14ac:dyDescent="0.2">
      <c r="A27" s="9"/>
      <c r="B27" s="9"/>
      <c r="C27" s="9"/>
      <c r="D27" s="1"/>
      <c r="E27" s="1"/>
      <c r="F27" s="1"/>
    </row>
    <row r="28" spans="1:7" x14ac:dyDescent="0.2">
      <c r="A28" s="27" t="s">
        <v>36</v>
      </c>
      <c r="E28" s="4"/>
      <c r="F28" s="4"/>
    </row>
    <row r="29" spans="1:7" ht="12" customHeight="1" x14ac:dyDescent="0.2">
      <c r="A29" s="93" t="s">
        <v>9</v>
      </c>
      <c r="B29" s="93"/>
      <c r="C29" s="1"/>
      <c r="D29" s="87"/>
      <c r="E29" s="88"/>
      <c r="F29" s="88"/>
      <c r="G29" s="89"/>
    </row>
    <row r="30" spans="1:7" ht="6.95" customHeight="1" x14ac:dyDescent="0.2">
      <c r="A30" s="25"/>
      <c r="B30" s="15"/>
      <c r="C30" s="15"/>
      <c r="D30" s="15"/>
      <c r="E30" s="15"/>
      <c r="F30" s="15"/>
    </row>
    <row r="31" spans="1:7" ht="12" customHeight="1" x14ac:dyDescent="0.2">
      <c r="A31" s="14" t="s">
        <v>15</v>
      </c>
      <c r="B31" s="1"/>
      <c r="C31" s="1"/>
      <c r="D31" s="87"/>
      <c r="E31" s="88"/>
      <c r="F31" s="88"/>
      <c r="G31" s="89"/>
    </row>
    <row r="32" spans="1:7" ht="15" customHeight="1" x14ac:dyDescent="0.2">
      <c r="A32" s="11" t="s">
        <v>37</v>
      </c>
      <c r="B32" s="11"/>
      <c r="C32" s="11"/>
      <c r="D32" s="11"/>
      <c r="E32" s="11"/>
      <c r="F32" s="11"/>
    </row>
    <row r="33" spans="1:9" ht="6.95" customHeight="1" x14ac:dyDescent="0.2">
      <c r="A33" s="25"/>
      <c r="B33" s="15"/>
      <c r="C33" s="15"/>
      <c r="D33" s="15"/>
      <c r="E33" s="15"/>
      <c r="F33" s="15"/>
    </row>
    <row r="34" spans="1:9" ht="12" customHeight="1" x14ac:dyDescent="0.2">
      <c r="A34" s="93" t="s">
        <v>10</v>
      </c>
      <c r="B34" s="93"/>
      <c r="C34" s="1"/>
      <c r="D34" s="87"/>
      <c r="E34" s="88"/>
      <c r="F34" s="88"/>
      <c r="G34" s="89"/>
    </row>
    <row r="35" spans="1:9" ht="6.95" customHeight="1" x14ac:dyDescent="0.2">
      <c r="A35" s="25"/>
      <c r="B35" s="15"/>
      <c r="C35" s="15"/>
      <c r="D35" s="15"/>
      <c r="E35" s="15"/>
      <c r="F35" s="15"/>
    </row>
    <row r="36" spans="1:9" ht="12" customHeight="1" x14ac:dyDescent="0.2">
      <c r="A36" s="78" t="s">
        <v>161</v>
      </c>
      <c r="B36" s="16"/>
      <c r="C36" s="1"/>
      <c r="D36" s="87"/>
      <c r="E36" s="88"/>
      <c r="F36" s="88"/>
      <c r="G36" s="89"/>
      <c r="I36" s="63"/>
    </row>
    <row r="37" spans="1:9" ht="6.95" customHeight="1" x14ac:dyDescent="0.2">
      <c r="A37" s="25"/>
      <c r="B37" s="15"/>
      <c r="C37" s="15"/>
      <c r="D37" s="15"/>
      <c r="E37" s="15"/>
      <c r="F37" s="15"/>
    </row>
    <row r="38" spans="1:9" x14ac:dyDescent="0.2">
      <c r="A38" s="138" t="s">
        <v>175</v>
      </c>
      <c r="B38" s="15"/>
      <c r="C38" s="15"/>
      <c r="D38" s="15"/>
      <c r="E38" s="15"/>
      <c r="F38" s="15"/>
    </row>
    <row r="39" spans="1:9" ht="6.95" customHeight="1" x14ac:dyDescent="0.2">
      <c r="A39" s="25"/>
      <c r="B39" s="15"/>
      <c r="C39" s="15"/>
      <c r="D39" s="15"/>
      <c r="E39" s="15"/>
      <c r="F39" s="15"/>
    </row>
    <row r="40" spans="1:9" ht="12" customHeight="1" x14ac:dyDescent="0.2">
      <c r="A40" s="73" t="s">
        <v>176</v>
      </c>
      <c r="B40" s="16"/>
      <c r="C40" s="1"/>
      <c r="D40" s="11"/>
      <c r="E40" s="11"/>
      <c r="F40" s="11"/>
      <c r="I40" s="63"/>
    </row>
    <row r="41" spans="1:9" ht="6.95" customHeight="1" thickBot="1" x14ac:dyDescent="0.25">
      <c r="A41" s="34"/>
      <c r="B41" s="34"/>
      <c r="C41" s="35"/>
      <c r="D41" s="37"/>
      <c r="E41" s="37"/>
      <c r="F41" s="37"/>
      <c r="G41" s="38"/>
    </row>
    <row r="42" spans="1:9" ht="6.95" customHeight="1" x14ac:dyDescent="0.2">
      <c r="A42" s="1"/>
      <c r="B42" s="1"/>
      <c r="C42" s="1"/>
      <c r="D42" s="1"/>
      <c r="E42" s="1"/>
      <c r="F42" s="1"/>
    </row>
    <row r="43" spans="1:9" ht="12" customHeight="1" x14ac:dyDescent="0.2">
      <c r="A43" s="27" t="s">
        <v>38</v>
      </c>
      <c r="B43" s="27"/>
      <c r="C43" s="27"/>
      <c r="D43" s="27"/>
      <c r="E43" s="27"/>
      <c r="F43" s="27"/>
    </row>
    <row r="44" spans="1:9" ht="15" customHeight="1" x14ac:dyDescent="0.2">
      <c r="A44" s="29" t="s">
        <v>40</v>
      </c>
      <c r="B44" s="5"/>
      <c r="C44" s="5"/>
      <c r="D44" s="5"/>
    </row>
    <row r="45" spans="1:9" ht="6.95" customHeight="1" x14ac:dyDescent="0.2">
      <c r="A45" s="93"/>
      <c r="B45" s="93"/>
      <c r="C45" s="93"/>
      <c r="D45" s="93"/>
      <c r="E45" s="126"/>
      <c r="F45" s="126"/>
    </row>
    <row r="46" spans="1:9" ht="31.5" customHeight="1" x14ac:dyDescent="0.3">
      <c r="A46" s="104" t="s">
        <v>48</v>
      </c>
      <c r="B46" s="105"/>
      <c r="C46" s="106"/>
      <c r="D46" s="70" t="s">
        <v>0</v>
      </c>
      <c r="E46" s="71" t="s">
        <v>46</v>
      </c>
      <c r="F46" s="70" t="s">
        <v>21</v>
      </c>
      <c r="G46" s="72" t="s">
        <v>47</v>
      </c>
      <c r="I46" s="52"/>
    </row>
    <row r="47" spans="1:9" x14ac:dyDescent="0.2">
      <c r="A47" s="64" t="s">
        <v>76</v>
      </c>
      <c r="B47" s="65"/>
      <c r="C47" s="65"/>
      <c r="D47" s="65"/>
      <c r="E47" s="65"/>
      <c r="F47" s="65"/>
      <c r="G47" s="66"/>
    </row>
    <row r="48" spans="1:9" ht="66" customHeight="1" x14ac:dyDescent="0.2">
      <c r="A48" s="90" t="s">
        <v>127</v>
      </c>
      <c r="B48" s="91"/>
      <c r="C48" s="92"/>
      <c r="D48" s="53" t="s">
        <v>1</v>
      </c>
      <c r="E48" s="54">
        <v>8053.9488575159257</v>
      </c>
      <c r="F48" s="82"/>
      <c r="G48" s="54">
        <f>E48*F48</f>
        <v>0</v>
      </c>
    </row>
    <row r="49" spans="1:9" x14ac:dyDescent="0.2">
      <c r="A49" s="64" t="s">
        <v>77</v>
      </c>
      <c r="B49" s="65"/>
      <c r="C49" s="65"/>
      <c r="D49" s="65"/>
      <c r="E49" s="65"/>
      <c r="F49" s="65"/>
      <c r="G49" s="66"/>
    </row>
    <row r="50" spans="1:9" x14ac:dyDescent="0.2">
      <c r="A50" s="67" t="s">
        <v>61</v>
      </c>
      <c r="B50" s="68"/>
      <c r="C50" s="68"/>
      <c r="D50" s="68"/>
      <c r="E50" s="68"/>
      <c r="F50" s="68"/>
      <c r="G50" s="69"/>
    </row>
    <row r="51" spans="1:9" x14ac:dyDescent="0.2">
      <c r="A51" s="103" t="s">
        <v>128</v>
      </c>
      <c r="B51" s="91"/>
      <c r="C51" s="92"/>
      <c r="D51" s="53" t="s">
        <v>1</v>
      </c>
      <c r="E51" s="54">
        <v>319.87562159999999</v>
      </c>
      <c r="F51" s="82"/>
      <c r="G51" s="54">
        <f>E51*F51</f>
        <v>0</v>
      </c>
      <c r="I51" s="52"/>
    </row>
    <row r="52" spans="1:9" x14ac:dyDescent="0.2">
      <c r="A52" s="97" t="s">
        <v>129</v>
      </c>
      <c r="B52" s="98"/>
      <c r="C52" s="99"/>
      <c r="D52" s="18" t="s">
        <v>1</v>
      </c>
      <c r="E52" s="19">
        <v>694.41495600000019</v>
      </c>
      <c r="F52" s="83"/>
      <c r="G52" s="54">
        <f>E52*F52</f>
        <v>0</v>
      </c>
      <c r="I52" s="52"/>
    </row>
    <row r="53" spans="1:9" x14ac:dyDescent="0.2">
      <c r="A53" s="67" t="s">
        <v>75</v>
      </c>
      <c r="B53" s="68"/>
      <c r="C53" s="68"/>
      <c r="D53" s="68"/>
      <c r="E53" s="68"/>
      <c r="F53" s="68"/>
      <c r="G53" s="69"/>
    </row>
    <row r="54" spans="1:9" ht="52.5" customHeight="1" x14ac:dyDescent="0.2">
      <c r="A54" s="97" t="s">
        <v>130</v>
      </c>
      <c r="B54" s="98"/>
      <c r="C54" s="99"/>
      <c r="D54" s="18" t="s">
        <v>1</v>
      </c>
      <c r="E54" s="19">
        <v>2100</v>
      </c>
      <c r="F54" s="83"/>
      <c r="G54" s="54">
        <f>E54*F54</f>
        <v>0</v>
      </c>
      <c r="H54" s="51"/>
      <c r="I54" s="52"/>
    </row>
    <row r="55" spans="1:9" ht="52.5" customHeight="1" x14ac:dyDescent="0.2">
      <c r="A55" s="97" t="s">
        <v>131</v>
      </c>
      <c r="B55" s="98"/>
      <c r="C55" s="99"/>
      <c r="D55" s="18" t="s">
        <v>1</v>
      </c>
      <c r="E55" s="19">
        <v>2770</v>
      </c>
      <c r="F55" s="83"/>
      <c r="G55" s="54">
        <f>E55*F55</f>
        <v>0</v>
      </c>
      <c r="H55" s="51"/>
      <c r="I55" s="52"/>
    </row>
    <row r="56" spans="1:9" x14ac:dyDescent="0.2">
      <c r="A56" s="64" t="s">
        <v>78</v>
      </c>
      <c r="B56" s="65"/>
      <c r="C56" s="65"/>
      <c r="D56" s="65"/>
      <c r="E56" s="65"/>
      <c r="F56" s="65"/>
      <c r="G56" s="66"/>
    </row>
    <row r="57" spans="1:9" ht="55.5" customHeight="1" x14ac:dyDescent="0.2">
      <c r="A57" s="125" t="s">
        <v>132</v>
      </c>
      <c r="B57" s="107"/>
      <c r="C57" s="108"/>
      <c r="D57" s="18" t="s">
        <v>1</v>
      </c>
      <c r="E57" s="19">
        <v>367.91</v>
      </c>
      <c r="F57" s="83"/>
      <c r="G57" s="54">
        <f>E57*F57</f>
        <v>0</v>
      </c>
      <c r="H57" s="6"/>
    </row>
    <row r="58" spans="1:9" x14ac:dyDescent="0.2">
      <c r="A58" s="64" t="s">
        <v>133</v>
      </c>
      <c r="B58" s="65"/>
      <c r="C58" s="65"/>
      <c r="D58" s="65"/>
      <c r="E58" s="65"/>
      <c r="F58" s="65"/>
      <c r="G58" s="66"/>
    </row>
    <row r="59" spans="1:9" ht="64.5" customHeight="1" x14ac:dyDescent="0.2">
      <c r="A59" s="103" t="s">
        <v>134</v>
      </c>
      <c r="B59" s="91"/>
      <c r="C59" s="92"/>
      <c r="D59" s="53" t="s">
        <v>1</v>
      </c>
      <c r="E59" s="54">
        <v>2386.2099458467128</v>
      </c>
      <c r="F59" s="82"/>
      <c r="G59" s="54">
        <f>E59*F59</f>
        <v>0</v>
      </c>
    </row>
    <row r="60" spans="1:9" ht="64.5" customHeight="1" x14ac:dyDescent="0.2">
      <c r="A60" s="103" t="s">
        <v>135</v>
      </c>
      <c r="B60" s="91"/>
      <c r="C60" s="92"/>
      <c r="D60" s="53" t="s">
        <v>1</v>
      </c>
      <c r="E60" s="54">
        <v>2386.2099458467128</v>
      </c>
      <c r="F60" s="82"/>
      <c r="G60" s="54">
        <f>E60*F60</f>
        <v>0</v>
      </c>
      <c r="H60" s="51"/>
    </row>
    <row r="61" spans="1:9" x14ac:dyDescent="0.2">
      <c r="A61" s="64" t="s">
        <v>83</v>
      </c>
      <c r="B61" s="65"/>
      <c r="C61" s="65"/>
      <c r="D61" s="65"/>
      <c r="E61" s="65"/>
      <c r="F61" s="65"/>
      <c r="G61" s="66"/>
    </row>
    <row r="62" spans="1:9" x14ac:dyDescent="0.2">
      <c r="A62" s="67" t="s">
        <v>79</v>
      </c>
      <c r="B62" s="68"/>
      <c r="C62" s="68"/>
      <c r="D62" s="68"/>
      <c r="E62" s="68"/>
      <c r="F62" s="68"/>
      <c r="G62" s="69"/>
    </row>
    <row r="63" spans="1:9" x14ac:dyDescent="0.2">
      <c r="A63" s="103" t="s">
        <v>136</v>
      </c>
      <c r="B63" s="91"/>
      <c r="C63" s="92"/>
      <c r="D63" s="53" t="s">
        <v>1</v>
      </c>
      <c r="E63" s="54">
        <v>135.21</v>
      </c>
      <c r="F63" s="82"/>
      <c r="G63" s="54">
        <f>E63*F63</f>
        <v>0</v>
      </c>
      <c r="I63" s="52"/>
    </row>
    <row r="64" spans="1:9" x14ac:dyDescent="0.2">
      <c r="A64" s="97" t="s">
        <v>137</v>
      </c>
      <c r="B64" s="98"/>
      <c r="C64" s="99"/>
      <c r="D64" s="18" t="s">
        <v>1</v>
      </c>
      <c r="E64" s="19">
        <v>303.35000000000002</v>
      </c>
      <c r="F64" s="83"/>
      <c r="G64" s="54">
        <f>E64*F64</f>
        <v>0</v>
      </c>
      <c r="I64" s="52"/>
    </row>
    <row r="65" spans="1:9" x14ac:dyDescent="0.2">
      <c r="A65" s="67" t="s">
        <v>80</v>
      </c>
      <c r="B65" s="68"/>
      <c r="C65" s="68"/>
      <c r="D65" s="68"/>
      <c r="E65" s="68"/>
      <c r="F65" s="68"/>
      <c r="G65" s="69"/>
      <c r="I65" s="52"/>
    </row>
    <row r="66" spans="1:9" ht="66.75" customHeight="1" x14ac:dyDescent="0.2">
      <c r="A66" s="97" t="s">
        <v>138</v>
      </c>
      <c r="B66" s="98"/>
      <c r="C66" s="99"/>
      <c r="D66" s="18" t="s">
        <v>1</v>
      </c>
      <c r="E66" s="19">
        <v>2000</v>
      </c>
      <c r="F66" s="83"/>
      <c r="G66" s="54">
        <f>E66*F66</f>
        <v>0</v>
      </c>
      <c r="H66" s="51"/>
      <c r="I66" s="52"/>
    </row>
    <row r="67" spans="1:9" ht="67.5" customHeight="1" x14ac:dyDescent="0.2">
      <c r="A67" s="97" t="s">
        <v>139</v>
      </c>
      <c r="B67" s="98"/>
      <c r="C67" s="99"/>
      <c r="D67" s="18" t="s">
        <v>1</v>
      </c>
      <c r="E67" s="19">
        <v>2660</v>
      </c>
      <c r="F67" s="83"/>
      <c r="G67" s="54">
        <f>E67*F67</f>
        <v>0</v>
      </c>
      <c r="H67" s="51"/>
      <c r="I67" s="52"/>
    </row>
    <row r="68" spans="1:9" x14ac:dyDescent="0.2">
      <c r="A68" s="64" t="s">
        <v>84</v>
      </c>
      <c r="B68" s="65"/>
      <c r="C68" s="65"/>
      <c r="D68" s="65"/>
      <c r="E68" s="65"/>
      <c r="F68" s="65"/>
      <c r="G68" s="66"/>
    </row>
    <row r="69" spans="1:9" ht="53.25" customHeight="1" x14ac:dyDescent="0.2">
      <c r="A69" s="125" t="s">
        <v>140</v>
      </c>
      <c r="B69" s="130"/>
      <c r="C69" s="131"/>
      <c r="D69" s="18" t="s">
        <v>1</v>
      </c>
      <c r="E69" s="19">
        <v>85.65</v>
      </c>
      <c r="F69" s="83"/>
      <c r="G69" s="54">
        <f>E69*F69</f>
        <v>0</v>
      </c>
      <c r="H69" s="6"/>
    </row>
    <row r="70" spans="1:9" x14ac:dyDescent="0.2">
      <c r="A70" s="64" t="s">
        <v>81</v>
      </c>
      <c r="B70" s="65"/>
      <c r="C70" s="65"/>
      <c r="D70" s="65"/>
      <c r="E70" s="65"/>
      <c r="F70" s="65"/>
      <c r="G70" s="66"/>
    </row>
    <row r="71" spans="1:9" ht="65.25" customHeight="1" x14ac:dyDescent="0.2">
      <c r="A71" s="97" t="s">
        <v>141</v>
      </c>
      <c r="B71" s="107"/>
      <c r="C71" s="108"/>
      <c r="D71" s="18" t="s">
        <v>1</v>
      </c>
      <c r="E71" s="19">
        <v>0</v>
      </c>
      <c r="F71" s="83"/>
      <c r="G71" s="54">
        <f>E71*F71</f>
        <v>0</v>
      </c>
      <c r="H71" s="51"/>
    </row>
    <row r="72" spans="1:9" ht="79.5" customHeight="1" x14ac:dyDescent="0.2">
      <c r="A72" s="94" t="s">
        <v>142</v>
      </c>
      <c r="B72" s="95"/>
      <c r="C72" s="96"/>
      <c r="D72" s="18" t="s">
        <v>1</v>
      </c>
      <c r="E72" s="19">
        <v>94.07</v>
      </c>
      <c r="F72" s="83"/>
      <c r="G72" s="54">
        <f>E72*F72</f>
        <v>0</v>
      </c>
    </row>
    <row r="73" spans="1:9" ht="77.25" customHeight="1" x14ac:dyDescent="0.2">
      <c r="A73" s="94" t="s">
        <v>143</v>
      </c>
      <c r="B73" s="95"/>
      <c r="C73" s="96"/>
      <c r="D73" s="18" t="s">
        <v>1</v>
      </c>
      <c r="E73" s="19">
        <v>87.21</v>
      </c>
      <c r="F73" s="77">
        <f>F72</f>
        <v>0</v>
      </c>
      <c r="G73" s="54">
        <f>E73*F73</f>
        <v>0</v>
      </c>
    </row>
    <row r="74" spans="1:9" x14ac:dyDescent="0.2">
      <c r="A74" s="64" t="s">
        <v>92</v>
      </c>
      <c r="B74" s="64"/>
      <c r="C74" s="65"/>
      <c r="D74" s="65"/>
      <c r="E74" s="65"/>
      <c r="F74" s="65"/>
      <c r="G74" s="65"/>
    </row>
    <row r="75" spans="1:9" ht="12.75" customHeight="1" x14ac:dyDescent="0.2">
      <c r="A75" s="125" t="s">
        <v>144</v>
      </c>
      <c r="B75" s="98"/>
      <c r="C75" s="99"/>
      <c r="D75" s="18" t="s">
        <v>1</v>
      </c>
      <c r="E75" s="19">
        <v>175</v>
      </c>
      <c r="F75" s="77">
        <f>F48</f>
        <v>0</v>
      </c>
      <c r="G75" s="54">
        <f>E75*F75</f>
        <v>0</v>
      </c>
      <c r="H75" s="51"/>
    </row>
    <row r="76" spans="1:9" ht="15" customHeight="1" x14ac:dyDescent="0.2">
      <c r="A76" s="39"/>
      <c r="B76" s="40"/>
      <c r="C76" s="40"/>
      <c r="D76" s="40"/>
      <c r="E76" s="41"/>
      <c r="F76" s="42"/>
      <c r="G76" s="8"/>
    </row>
    <row r="77" spans="1:9" x14ac:dyDescent="0.2">
      <c r="A77" s="58" t="s">
        <v>6</v>
      </c>
      <c r="B77" s="19">
        <f>SUM(G48:G75)</f>
        <v>0</v>
      </c>
      <c r="D77" s="124" t="s">
        <v>89</v>
      </c>
      <c r="E77" s="124"/>
      <c r="F77" s="124"/>
      <c r="G77" s="124"/>
    </row>
    <row r="78" spans="1:9" x14ac:dyDescent="0.2">
      <c r="A78" s="18" t="s">
        <v>8</v>
      </c>
      <c r="B78" s="19">
        <f>B77*0.19</f>
        <v>0</v>
      </c>
      <c r="E78" s="44"/>
      <c r="F78" s="45"/>
      <c r="G78" s="8"/>
      <c r="H78" s="51"/>
    </row>
    <row r="79" spans="1:9" ht="13.5" thickBot="1" x14ac:dyDescent="0.25">
      <c r="A79" s="59" t="s">
        <v>7</v>
      </c>
      <c r="B79" s="60">
        <f>B78+B77</f>
        <v>0</v>
      </c>
      <c r="E79" s="41"/>
      <c r="F79" s="46"/>
      <c r="G79" s="8"/>
    </row>
    <row r="80" spans="1:9" ht="13.5" thickTop="1" x14ac:dyDescent="0.2">
      <c r="A80" s="40"/>
      <c r="B80" s="40"/>
      <c r="E80" s="41"/>
      <c r="F80" s="42"/>
      <c r="G80" s="8"/>
    </row>
    <row r="81" spans="1:7" x14ac:dyDescent="0.2">
      <c r="A81" s="55" t="s">
        <v>14</v>
      </c>
      <c r="B81" s="55"/>
      <c r="C81" s="55"/>
      <c r="D81" s="40"/>
      <c r="E81" s="41"/>
      <c r="F81" s="42"/>
      <c r="G81" s="8"/>
    </row>
    <row r="82" spans="1:7" x14ac:dyDescent="0.2">
      <c r="A82" s="55" t="s">
        <v>12</v>
      </c>
      <c r="B82" s="55"/>
      <c r="C82" s="55"/>
      <c r="E82" s="41"/>
      <c r="F82" s="42"/>
      <c r="G82" s="8"/>
    </row>
    <row r="83" spans="1:7" x14ac:dyDescent="0.2">
      <c r="A83" s="47" t="s">
        <v>51</v>
      </c>
      <c r="B83" s="47"/>
      <c r="C83" s="40"/>
      <c r="D83" s="40"/>
      <c r="E83" s="40"/>
      <c r="F83" s="42"/>
      <c r="G83" s="8"/>
    </row>
    <row r="84" spans="1:7" x14ac:dyDescent="0.2">
      <c r="A84" s="47" t="s">
        <v>52</v>
      </c>
      <c r="B84" s="47"/>
      <c r="C84" s="40"/>
      <c r="D84" s="40"/>
      <c r="E84" s="40"/>
      <c r="F84" s="42"/>
      <c r="G84" s="8"/>
    </row>
    <row r="85" spans="1:7" x14ac:dyDescent="0.2">
      <c r="A85" s="55" t="s">
        <v>49</v>
      </c>
      <c r="E85" s="4"/>
      <c r="F85" s="4"/>
      <c r="G85" s="8"/>
    </row>
    <row r="86" spans="1:7" x14ac:dyDescent="0.2">
      <c r="A86" s="56" t="s">
        <v>50</v>
      </c>
      <c r="C86" s="55"/>
      <c r="D86" s="55"/>
      <c r="E86" s="40"/>
      <c r="F86" s="40"/>
      <c r="G86" s="8"/>
    </row>
    <row r="87" spans="1:7" x14ac:dyDescent="0.2">
      <c r="A87" s="56"/>
      <c r="C87" s="55"/>
      <c r="D87" s="55"/>
      <c r="E87" s="40"/>
      <c r="F87" s="40"/>
      <c r="G87" s="8"/>
    </row>
    <row r="88" spans="1:7" x14ac:dyDescent="0.2">
      <c r="A88" s="48"/>
      <c r="C88" s="56"/>
      <c r="D88" s="56"/>
      <c r="E88" s="56"/>
      <c r="F88" s="56"/>
      <c r="G88" s="8"/>
    </row>
    <row r="89" spans="1:7" x14ac:dyDescent="0.2">
      <c r="A89" s="57"/>
      <c r="B89" s="8"/>
      <c r="C89" s="8"/>
      <c r="D89" s="8"/>
      <c r="E89" s="49"/>
      <c r="F89" s="50"/>
      <c r="G89" s="8"/>
    </row>
    <row r="90" spans="1:7" ht="30" customHeight="1" x14ac:dyDescent="0.2">
      <c r="A90" s="57"/>
      <c r="B90" s="8"/>
      <c r="C90" s="8"/>
      <c r="D90" s="8"/>
      <c r="E90" s="49"/>
      <c r="F90" s="50"/>
      <c r="G90" s="8"/>
    </row>
    <row r="91" spans="1:7" x14ac:dyDescent="0.2">
      <c r="A91" s="48"/>
      <c r="B91" s="8"/>
      <c r="C91" s="8"/>
      <c r="D91" s="8"/>
      <c r="E91" s="49"/>
      <c r="F91" s="50"/>
      <c r="G91" s="8"/>
    </row>
  </sheetData>
  <sheetProtection algorithmName="SHA-512" hashValue="Po1larNK6e0IKuf0UsgDQKlsCbjPmaQor6t+peCdxTdllDtV8mSfT5E41grFX+I95ooZ1mrS+oEeKl3+d3etcw==" saltValue="rayzuM01hqg1wk85kCNM9A==" spinCount="100000" sheet="1" objects="1" scenarios="1" selectLockedCells="1"/>
  <mergeCells count="39">
    <mergeCell ref="A75:C75"/>
    <mergeCell ref="D77:G77"/>
    <mergeCell ref="A63:C63"/>
    <mergeCell ref="A69:C69"/>
    <mergeCell ref="A59:C59"/>
    <mergeCell ref="A60:C60"/>
    <mergeCell ref="A71:C71"/>
    <mergeCell ref="A72:C72"/>
    <mergeCell ref="A66:C66"/>
    <mergeCell ref="A67:C67"/>
    <mergeCell ref="A64:C64"/>
    <mergeCell ref="A73:C73"/>
    <mergeCell ref="A51:C51"/>
    <mergeCell ref="A52:C52"/>
    <mergeCell ref="A45:D45"/>
    <mergeCell ref="A57:C57"/>
    <mergeCell ref="A55:C55"/>
    <mergeCell ref="A54:C54"/>
    <mergeCell ref="E45:F45"/>
    <mergeCell ref="A46:C46"/>
    <mergeCell ref="A48:C48"/>
    <mergeCell ref="A29:B29"/>
    <mergeCell ref="D29:G29"/>
    <mergeCell ref="D31:G31"/>
    <mergeCell ref="A34:B34"/>
    <mergeCell ref="D34:G34"/>
    <mergeCell ref="D36:G36"/>
    <mergeCell ref="A21:B21"/>
    <mergeCell ref="D21:G21"/>
    <mergeCell ref="A23:B23"/>
    <mergeCell ref="D23:G23"/>
    <mergeCell ref="A25:B25"/>
    <mergeCell ref="D25:G25"/>
    <mergeCell ref="D19:G19"/>
    <mergeCell ref="A1:E1"/>
    <mergeCell ref="B7:G7"/>
    <mergeCell ref="F9:G9"/>
    <mergeCell ref="F11:G11"/>
    <mergeCell ref="D17:G17"/>
  </mergeCells>
  <pageMargins left="0.70866141732283472" right="0.70866141732283472" top="0.78740157480314965" bottom="0.78740157480314965" header="0.31496062992125984" footer="0.31496062992125984"/>
  <pageSetup paperSize="9" scale="50" fitToHeight="0" orientation="portrait" r:id="rId1"/>
  <headerFooter>
    <oddFooter>&amp;L&amp;"Arial,Standard"&amp;10Bestellformular K27 Überdachung 7,50m (mit Fundamenten)&amp;R&amp;"Arial,Standard"&amp;10Seite &amp;P von &amp;N</oddFooter>
  </headerFooter>
  <rowBreaks count="1" manualBreakCount="1">
    <brk id="69" max="6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AD0199F2-EEA1-4847-9D7C-E6A6155B4117}">
          <x14:formula1>
            <xm:f>Werte!$A$2:$A$3</xm:f>
          </x14:formula1>
          <xm:sqref>D31 D25:D26 D29 D34 D36</xm:sqref>
        </x14:dataValidation>
        <x14:dataValidation type="list" allowBlank="1" showInputMessage="1" showErrorMessage="1" xr:uid="{A80FE646-3C4B-4F0D-A21E-A4F0E34102F9}">
          <x14:formula1>
            <xm:f>Werte!$C$2:$C$3</xm:f>
          </x14:formula1>
          <xm:sqref>D23</xm:sqref>
        </x14:dataValidation>
        <x14:dataValidation type="list" allowBlank="1" showInputMessage="1" showErrorMessage="1" xr:uid="{450FA321-15CF-452E-ADB9-3E3ED830DB04}">
          <x14:formula1>
            <xm:f>Werte!$B$2:$B$3</xm:f>
          </x14:formula1>
          <xm:sqref>D21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C0A6E-558D-4314-A1C2-8E1A0A09BECA}">
  <sheetPr>
    <pageSetUpPr fitToPage="1"/>
  </sheetPr>
  <dimension ref="A1:I79"/>
  <sheetViews>
    <sheetView showGridLines="0" zoomScaleNormal="100" workbookViewId="0">
      <selection activeCell="F1" sqref="F1"/>
    </sheetView>
  </sheetViews>
  <sheetFormatPr baseColWidth="10" defaultRowHeight="12.75" x14ac:dyDescent="0.2"/>
  <cols>
    <col min="1" max="1" width="40.7109375" style="7" customWidth="1"/>
    <col min="2" max="2" width="45.7109375" style="4" customWidth="1"/>
    <col min="3" max="3" width="17" style="4" customWidth="1"/>
    <col min="4" max="4" width="30.7109375" style="4" customWidth="1"/>
    <col min="5" max="5" width="12.5703125" style="17" customWidth="1"/>
    <col min="6" max="6" width="12.42578125" style="5" customWidth="1"/>
    <col min="7" max="7" width="14.42578125" style="4" customWidth="1"/>
    <col min="8" max="8" width="11.42578125" style="4" customWidth="1"/>
    <col min="9" max="16384" width="11.42578125" style="4"/>
  </cols>
  <sheetData>
    <row r="1" spans="1:7" ht="45" customHeight="1" x14ac:dyDescent="0.2">
      <c r="A1" s="114" t="s">
        <v>157</v>
      </c>
      <c r="B1" s="114"/>
      <c r="C1" s="114"/>
      <c r="D1" s="114"/>
      <c r="E1" s="114"/>
      <c r="G1" s="12" t="e" vm="1">
        <v>#VALUE!</v>
      </c>
    </row>
    <row r="2" spans="1:7" ht="24" customHeight="1" x14ac:dyDescent="0.2">
      <c r="A2" s="14" t="s">
        <v>16</v>
      </c>
      <c r="B2" s="24"/>
      <c r="C2" s="23"/>
      <c r="D2" s="24"/>
      <c r="E2" s="24"/>
      <c r="G2" s="132" t="s">
        <v>174</v>
      </c>
    </row>
    <row r="3" spans="1:7" ht="12" customHeight="1" x14ac:dyDescent="0.2">
      <c r="A3" s="76" t="s">
        <v>35</v>
      </c>
      <c r="B3" s="15"/>
      <c r="C3" s="15"/>
      <c r="D3" s="1"/>
      <c r="E3" s="12"/>
      <c r="F3" s="12"/>
    </row>
    <row r="4" spans="1:7" ht="6.95" customHeight="1" thickBot="1" x14ac:dyDescent="0.25">
      <c r="A4" s="30"/>
      <c r="B4" s="31"/>
      <c r="C4" s="31"/>
      <c r="D4" s="35"/>
      <c r="E4" s="38"/>
      <c r="F4" s="38"/>
      <c r="G4" s="38"/>
    </row>
    <row r="5" spans="1:7" ht="6.95" customHeight="1" x14ac:dyDescent="0.2">
      <c r="A5" s="15"/>
      <c r="B5" s="15"/>
      <c r="C5" s="15"/>
      <c r="D5" s="1"/>
      <c r="E5" s="12"/>
      <c r="F5" s="12"/>
    </row>
    <row r="6" spans="1:7" ht="13.5" customHeight="1" x14ac:dyDescent="0.2">
      <c r="A6" s="9" t="s">
        <v>45</v>
      </c>
      <c r="B6" s="15"/>
      <c r="C6" s="15"/>
      <c r="D6" s="1"/>
      <c r="E6" s="12"/>
      <c r="F6" s="12"/>
    </row>
    <row r="7" spans="1:7" ht="25.5" x14ac:dyDescent="0.2">
      <c r="A7" s="13" t="s">
        <v>43</v>
      </c>
      <c r="B7" s="127"/>
      <c r="C7" s="117"/>
      <c r="D7" s="117"/>
      <c r="E7" s="117"/>
      <c r="F7" s="117"/>
      <c r="G7" s="118"/>
    </row>
    <row r="8" spans="1:7" ht="6.95" customHeight="1" x14ac:dyDescent="0.2">
      <c r="A8" s="13"/>
      <c r="B8" s="13"/>
      <c r="C8" s="13"/>
      <c r="D8" s="13"/>
      <c r="E8" s="13"/>
      <c r="F8" s="13"/>
    </row>
    <row r="9" spans="1:7" x14ac:dyDescent="0.2">
      <c r="A9" s="13" t="s">
        <v>17</v>
      </c>
      <c r="B9" s="79"/>
      <c r="C9" s="20" t="s">
        <v>18</v>
      </c>
      <c r="D9" s="80"/>
      <c r="E9" s="20" t="s">
        <v>19</v>
      </c>
      <c r="F9" s="128"/>
      <c r="G9" s="120"/>
    </row>
    <row r="10" spans="1:7" ht="6.95" customHeight="1" x14ac:dyDescent="0.2">
      <c r="A10" s="15"/>
      <c r="B10" s="15"/>
      <c r="C10" s="20"/>
      <c r="D10" s="75"/>
      <c r="E10" s="12"/>
      <c r="F10" s="21"/>
    </row>
    <row r="11" spans="1:7" ht="25.5" x14ac:dyDescent="0.2">
      <c r="A11" s="13" t="s">
        <v>44</v>
      </c>
      <c r="B11" s="79"/>
      <c r="C11" s="20" t="s">
        <v>18</v>
      </c>
      <c r="D11" s="80"/>
      <c r="E11" s="20" t="s">
        <v>19</v>
      </c>
      <c r="F11" s="128"/>
      <c r="G11" s="120"/>
    </row>
    <row r="12" spans="1:7" ht="6.95" customHeight="1" thickBot="1" x14ac:dyDescent="0.25">
      <c r="A12" s="30"/>
      <c r="B12" s="31"/>
      <c r="C12" s="32"/>
      <c r="D12" s="33"/>
      <c r="E12" s="32"/>
      <c r="F12" s="33"/>
      <c r="G12" s="38"/>
    </row>
    <row r="13" spans="1:7" ht="6.95" customHeight="1" x14ac:dyDescent="0.2">
      <c r="A13" s="9"/>
      <c r="B13" s="9"/>
      <c r="C13" s="9"/>
      <c r="D13" s="1"/>
      <c r="E13" s="12"/>
      <c r="F13" s="12"/>
    </row>
    <row r="14" spans="1:7" ht="12" customHeight="1" x14ac:dyDescent="0.2">
      <c r="A14" s="27" t="s">
        <v>20</v>
      </c>
      <c r="B14" s="27"/>
      <c r="C14" s="27"/>
      <c r="D14" s="27"/>
      <c r="E14" s="2"/>
      <c r="F14" s="3"/>
    </row>
    <row r="15" spans="1:7" ht="12" customHeight="1" x14ac:dyDescent="0.2">
      <c r="A15" s="28" t="s">
        <v>22</v>
      </c>
      <c r="B15" s="15"/>
      <c r="C15" s="20"/>
      <c r="D15" s="21"/>
      <c r="E15" s="20"/>
      <c r="F15" s="21"/>
    </row>
    <row r="16" spans="1:7" ht="12" customHeight="1" x14ac:dyDescent="0.2">
      <c r="A16" s="28" t="s">
        <v>23</v>
      </c>
      <c r="B16" s="15"/>
      <c r="C16" s="20"/>
      <c r="D16" s="21"/>
      <c r="E16" s="20"/>
      <c r="F16" s="21"/>
    </row>
    <row r="17" spans="1:7" ht="12" customHeight="1" x14ac:dyDescent="0.2">
      <c r="A17" s="25" t="s">
        <v>24</v>
      </c>
      <c r="D17" s="121"/>
      <c r="E17" s="122"/>
      <c r="F17" s="122"/>
      <c r="G17" s="123"/>
    </row>
    <row r="18" spans="1:7" ht="6.95" customHeight="1" x14ac:dyDescent="0.2">
      <c r="A18" s="25"/>
    </row>
    <row r="19" spans="1:7" ht="12" customHeight="1" x14ac:dyDescent="0.2">
      <c r="A19" s="25" t="s">
        <v>25</v>
      </c>
      <c r="D19" s="121"/>
      <c r="E19" s="122"/>
      <c r="F19" s="122"/>
      <c r="G19" s="123"/>
    </row>
    <row r="20" spans="1:7" ht="6.95" customHeight="1" x14ac:dyDescent="0.2">
      <c r="A20" s="27"/>
      <c r="B20" s="27"/>
      <c r="F20" s="3"/>
    </row>
    <row r="21" spans="1:7" ht="12" customHeight="1" x14ac:dyDescent="0.2">
      <c r="A21" s="93" t="s">
        <v>13</v>
      </c>
      <c r="B21" s="93"/>
      <c r="D21" s="87"/>
      <c r="E21" s="88"/>
      <c r="F21" s="88"/>
      <c r="G21" s="89"/>
    </row>
    <row r="22" spans="1:7" ht="6.95" customHeight="1" x14ac:dyDescent="0.2">
      <c r="A22" s="16"/>
      <c r="B22" s="26"/>
      <c r="E22" s="4"/>
      <c r="F22" s="4"/>
    </row>
    <row r="23" spans="1:7" ht="12" customHeight="1" x14ac:dyDescent="0.2">
      <c r="A23" s="115" t="s">
        <v>34</v>
      </c>
      <c r="B23" s="115"/>
      <c r="D23" s="87"/>
      <c r="E23" s="88"/>
      <c r="F23" s="88"/>
      <c r="G23" s="89"/>
    </row>
    <row r="24" spans="1:7" ht="6.95" customHeight="1" x14ac:dyDescent="0.2">
      <c r="A24" s="22"/>
      <c r="B24" s="10"/>
      <c r="E24" s="4"/>
      <c r="F24" s="4"/>
    </row>
    <row r="25" spans="1:7" ht="12" customHeight="1" x14ac:dyDescent="0.2">
      <c r="A25" s="93" t="s">
        <v>11</v>
      </c>
      <c r="B25" s="93"/>
      <c r="D25" s="87"/>
      <c r="E25" s="88"/>
      <c r="F25" s="88"/>
      <c r="G25" s="89"/>
    </row>
    <row r="26" spans="1:7" ht="6.95" customHeight="1" thickBot="1" x14ac:dyDescent="0.25">
      <c r="A26" s="34"/>
      <c r="B26" s="34"/>
      <c r="C26" s="35"/>
      <c r="D26" s="36"/>
      <c r="E26" s="36"/>
      <c r="F26" s="36"/>
      <c r="G26" s="38"/>
    </row>
    <row r="27" spans="1:7" ht="6.95" customHeight="1" x14ac:dyDescent="0.2">
      <c r="A27" s="9"/>
      <c r="B27" s="9"/>
      <c r="C27" s="9"/>
      <c r="D27" s="1"/>
      <c r="E27" s="1"/>
      <c r="F27" s="1"/>
    </row>
    <row r="28" spans="1:7" x14ac:dyDescent="0.2">
      <c r="A28" s="27" t="s">
        <v>36</v>
      </c>
      <c r="E28" s="4"/>
      <c r="F28" s="4"/>
    </row>
    <row r="29" spans="1:7" ht="12" customHeight="1" x14ac:dyDescent="0.2">
      <c r="A29" s="93" t="s">
        <v>9</v>
      </c>
      <c r="B29" s="93"/>
      <c r="C29" s="1"/>
      <c r="D29" s="87"/>
      <c r="E29" s="88"/>
      <c r="F29" s="88"/>
      <c r="G29" s="89"/>
    </row>
    <row r="30" spans="1:7" ht="6.95" customHeight="1" x14ac:dyDescent="0.2">
      <c r="A30" s="25"/>
      <c r="B30" s="15"/>
      <c r="C30" s="15"/>
      <c r="D30" s="15"/>
      <c r="E30" s="15"/>
      <c r="F30" s="15"/>
    </row>
    <row r="31" spans="1:7" ht="12" customHeight="1" x14ac:dyDescent="0.2">
      <c r="A31" s="14" t="s">
        <v>15</v>
      </c>
      <c r="B31" s="1"/>
      <c r="C31" s="1"/>
      <c r="D31" s="87"/>
      <c r="E31" s="88"/>
      <c r="F31" s="88"/>
      <c r="G31" s="89"/>
    </row>
    <row r="32" spans="1:7" ht="15" customHeight="1" x14ac:dyDescent="0.2">
      <c r="A32" s="11" t="s">
        <v>37</v>
      </c>
      <c r="B32" s="11"/>
      <c r="C32" s="11"/>
      <c r="D32" s="11"/>
      <c r="E32" s="11"/>
      <c r="F32" s="11"/>
    </row>
    <row r="33" spans="1:9" ht="6.95" customHeight="1" x14ac:dyDescent="0.2">
      <c r="A33" s="25"/>
      <c r="B33" s="15"/>
      <c r="C33" s="15"/>
      <c r="D33" s="15"/>
      <c r="E33" s="15"/>
      <c r="F33" s="15"/>
    </row>
    <row r="34" spans="1:9" ht="12" customHeight="1" x14ac:dyDescent="0.2">
      <c r="A34" s="93" t="s">
        <v>10</v>
      </c>
      <c r="B34" s="93"/>
      <c r="C34" s="1"/>
      <c r="D34" s="87"/>
      <c r="E34" s="88"/>
      <c r="F34" s="88"/>
      <c r="G34" s="89"/>
    </row>
    <row r="35" spans="1:9" ht="6.95" customHeight="1" x14ac:dyDescent="0.2">
      <c r="A35" s="25"/>
      <c r="B35" s="15"/>
      <c r="C35" s="15"/>
      <c r="D35" s="15"/>
      <c r="E35" s="15"/>
      <c r="F35" s="15"/>
    </row>
    <row r="36" spans="1:9" ht="12" customHeight="1" x14ac:dyDescent="0.2">
      <c r="A36" s="78" t="s">
        <v>161</v>
      </c>
      <c r="B36" s="16"/>
      <c r="C36" s="1"/>
      <c r="D36" s="87"/>
      <c r="E36" s="88"/>
      <c r="F36" s="88"/>
      <c r="G36" s="89"/>
      <c r="I36" s="63"/>
    </row>
    <row r="37" spans="1:9" ht="6.95" customHeight="1" x14ac:dyDescent="0.2">
      <c r="A37" s="25"/>
      <c r="B37" s="15"/>
      <c r="C37" s="15"/>
      <c r="D37" s="15"/>
      <c r="E37" s="15"/>
      <c r="F37" s="15"/>
    </row>
    <row r="38" spans="1:9" x14ac:dyDescent="0.2">
      <c r="A38" s="140" t="s">
        <v>175</v>
      </c>
      <c r="B38" s="15"/>
      <c r="C38" s="15"/>
      <c r="D38" s="15"/>
      <c r="E38" s="15"/>
      <c r="F38" s="15"/>
    </row>
    <row r="39" spans="1:9" ht="6.95" customHeight="1" x14ac:dyDescent="0.2">
      <c r="A39" s="25"/>
      <c r="B39" s="15"/>
      <c r="C39" s="15"/>
      <c r="D39" s="15"/>
      <c r="E39" s="15"/>
      <c r="F39" s="15"/>
    </row>
    <row r="40" spans="1:9" ht="12" customHeight="1" x14ac:dyDescent="0.2">
      <c r="A40" s="73" t="s">
        <v>176</v>
      </c>
      <c r="B40" s="16"/>
      <c r="C40" s="1"/>
      <c r="D40" s="11"/>
      <c r="E40" s="11"/>
      <c r="F40" s="11"/>
      <c r="I40" s="63"/>
    </row>
    <row r="41" spans="1:9" ht="6.95" customHeight="1" thickBot="1" x14ac:dyDescent="0.25">
      <c r="A41" s="34"/>
      <c r="B41" s="34"/>
      <c r="C41" s="35"/>
      <c r="D41" s="37"/>
      <c r="E41" s="37"/>
      <c r="F41" s="37"/>
      <c r="G41" s="38"/>
    </row>
    <row r="42" spans="1:9" ht="6.95" customHeight="1" x14ac:dyDescent="0.2">
      <c r="A42" s="1"/>
      <c r="B42" s="1"/>
      <c r="C42" s="1"/>
      <c r="D42" s="1"/>
      <c r="E42" s="1"/>
      <c r="F42" s="1"/>
    </row>
    <row r="43" spans="1:9" ht="12" customHeight="1" x14ac:dyDescent="0.2">
      <c r="A43" s="27" t="s">
        <v>38</v>
      </c>
      <c r="B43" s="27"/>
      <c r="C43" s="27"/>
      <c r="D43" s="27"/>
      <c r="E43" s="27"/>
      <c r="F43" s="27"/>
    </row>
    <row r="44" spans="1:9" ht="15" customHeight="1" x14ac:dyDescent="0.2">
      <c r="A44" s="29" t="s">
        <v>40</v>
      </c>
      <c r="B44" s="5"/>
      <c r="C44" s="5"/>
      <c r="D44" s="5"/>
    </row>
    <row r="45" spans="1:9" ht="6.95" customHeight="1" x14ac:dyDescent="0.2">
      <c r="A45" s="93"/>
      <c r="B45" s="93"/>
      <c r="C45" s="93"/>
      <c r="D45" s="93"/>
      <c r="E45" s="126"/>
      <c r="F45" s="126"/>
    </row>
    <row r="46" spans="1:9" ht="31.5" customHeight="1" x14ac:dyDescent="0.3">
      <c r="A46" s="104" t="s">
        <v>48</v>
      </c>
      <c r="B46" s="105"/>
      <c r="C46" s="106"/>
      <c r="D46" s="70" t="s">
        <v>0</v>
      </c>
      <c r="E46" s="71" t="s">
        <v>46</v>
      </c>
      <c r="F46" s="70" t="s">
        <v>21</v>
      </c>
      <c r="G46" s="72" t="s">
        <v>47</v>
      </c>
      <c r="I46" s="52"/>
    </row>
    <row r="47" spans="1:9" x14ac:dyDescent="0.2">
      <c r="A47" s="64" t="s">
        <v>82</v>
      </c>
      <c r="B47" s="65"/>
      <c r="C47" s="65"/>
      <c r="D47" s="65"/>
      <c r="E47" s="65"/>
      <c r="F47" s="65"/>
      <c r="G47" s="66"/>
    </row>
    <row r="48" spans="1:9" ht="66" customHeight="1" x14ac:dyDescent="0.2">
      <c r="A48" s="90" t="s">
        <v>145</v>
      </c>
      <c r="B48" s="91"/>
      <c r="C48" s="92"/>
      <c r="D48" s="53" t="s">
        <v>1</v>
      </c>
      <c r="E48" s="54">
        <v>6548.2792225000003</v>
      </c>
      <c r="F48" s="82"/>
      <c r="G48" s="54">
        <f>E48*F48</f>
        <v>0</v>
      </c>
    </row>
    <row r="49" spans="1:9" x14ac:dyDescent="0.2">
      <c r="A49" s="64" t="s">
        <v>85</v>
      </c>
      <c r="B49" s="65"/>
      <c r="C49" s="65"/>
      <c r="D49" s="65"/>
      <c r="E49" s="65"/>
      <c r="F49" s="65"/>
      <c r="G49" s="66"/>
    </row>
    <row r="50" spans="1:9" x14ac:dyDescent="0.2">
      <c r="A50" s="67" t="s">
        <v>61</v>
      </c>
      <c r="B50" s="68"/>
      <c r="C50" s="68"/>
      <c r="D50" s="68"/>
      <c r="E50" s="68"/>
      <c r="F50" s="68"/>
      <c r="G50" s="69"/>
    </row>
    <row r="51" spans="1:9" x14ac:dyDescent="0.2">
      <c r="A51" s="103" t="s">
        <v>146</v>
      </c>
      <c r="B51" s="91"/>
      <c r="C51" s="92"/>
      <c r="D51" s="53" t="s">
        <v>1</v>
      </c>
      <c r="E51" s="54">
        <v>260.79127319999998</v>
      </c>
      <c r="F51" s="82"/>
      <c r="G51" s="54">
        <f>E51*F51</f>
        <v>0</v>
      </c>
      <c r="I51" s="52"/>
    </row>
    <row r="52" spans="1:9" x14ac:dyDescent="0.2">
      <c r="A52" s="97" t="s">
        <v>147</v>
      </c>
      <c r="B52" s="98"/>
      <c r="C52" s="99"/>
      <c r="D52" s="18" t="s">
        <v>1</v>
      </c>
      <c r="E52" s="19">
        <v>585.94728900000007</v>
      </c>
      <c r="F52" s="83"/>
      <c r="G52" s="54">
        <f>E52*F52</f>
        <v>0</v>
      </c>
      <c r="I52" s="52"/>
    </row>
    <row r="53" spans="1:9" x14ac:dyDescent="0.2">
      <c r="A53" s="67" t="s">
        <v>75</v>
      </c>
      <c r="B53" s="68"/>
      <c r="C53" s="68"/>
      <c r="D53" s="68"/>
      <c r="E53" s="68"/>
      <c r="F53" s="68"/>
      <c r="G53" s="69"/>
    </row>
    <row r="54" spans="1:9" ht="52.5" customHeight="1" x14ac:dyDescent="0.2">
      <c r="A54" s="97" t="s">
        <v>148</v>
      </c>
      <c r="B54" s="98"/>
      <c r="C54" s="99"/>
      <c r="D54" s="18" t="s">
        <v>1</v>
      </c>
      <c r="E54" s="19">
        <v>2100</v>
      </c>
      <c r="F54" s="83"/>
      <c r="G54" s="54">
        <f>E54*F54</f>
        <v>0</v>
      </c>
      <c r="H54" s="51"/>
      <c r="I54" s="52"/>
    </row>
    <row r="55" spans="1:9" ht="52.5" customHeight="1" x14ac:dyDescent="0.2">
      <c r="A55" s="97" t="s">
        <v>149</v>
      </c>
      <c r="B55" s="98"/>
      <c r="C55" s="99"/>
      <c r="D55" s="18" t="s">
        <v>1</v>
      </c>
      <c r="E55" s="19">
        <v>2770</v>
      </c>
      <c r="F55" s="83"/>
      <c r="G55" s="54">
        <f>E55*F55</f>
        <v>0</v>
      </c>
      <c r="H55" s="51"/>
      <c r="I55" s="52"/>
    </row>
    <row r="56" spans="1:9" x14ac:dyDescent="0.2">
      <c r="A56" s="64" t="s">
        <v>86</v>
      </c>
      <c r="B56" s="65"/>
      <c r="C56" s="65"/>
      <c r="D56" s="65"/>
      <c r="E56" s="65"/>
      <c r="F56" s="65"/>
      <c r="G56" s="66"/>
    </row>
    <row r="57" spans="1:9" ht="52.5" customHeight="1" x14ac:dyDescent="0.2">
      <c r="A57" s="125" t="s">
        <v>150</v>
      </c>
      <c r="B57" s="130"/>
      <c r="C57" s="131"/>
      <c r="D57" s="18" t="s">
        <v>1</v>
      </c>
      <c r="E57" s="19">
        <v>367.9135</v>
      </c>
      <c r="F57" s="83"/>
      <c r="G57" s="54">
        <f>E57*F57</f>
        <v>0</v>
      </c>
      <c r="H57" s="6"/>
    </row>
    <row r="58" spans="1:9" x14ac:dyDescent="0.2">
      <c r="A58" s="64" t="s">
        <v>87</v>
      </c>
      <c r="B58" s="65"/>
      <c r="C58" s="65"/>
      <c r="D58" s="65"/>
      <c r="E58" s="65"/>
      <c r="F58" s="65"/>
      <c r="G58" s="66"/>
    </row>
    <row r="59" spans="1:9" ht="65.25" customHeight="1" x14ac:dyDescent="0.2">
      <c r="A59" s="97" t="s">
        <v>151</v>
      </c>
      <c r="B59" s="107"/>
      <c r="C59" s="108"/>
      <c r="D59" s="18" t="s">
        <v>1</v>
      </c>
      <c r="E59" s="19">
        <v>0</v>
      </c>
      <c r="F59" s="83"/>
      <c r="G59" s="54">
        <f>E59*F59</f>
        <v>0</v>
      </c>
      <c r="H59" s="51"/>
    </row>
    <row r="60" spans="1:9" ht="77.25" customHeight="1" x14ac:dyDescent="0.2">
      <c r="A60" s="97" t="s">
        <v>152</v>
      </c>
      <c r="B60" s="95"/>
      <c r="C60" s="96"/>
      <c r="D60" s="18"/>
      <c r="E60" s="19">
        <v>188.15</v>
      </c>
      <c r="F60" s="83"/>
      <c r="G60" s="54">
        <f>E60*F60</f>
        <v>0</v>
      </c>
      <c r="H60" s="51"/>
    </row>
    <row r="61" spans="1:9" ht="77.25" customHeight="1" x14ac:dyDescent="0.2">
      <c r="A61" s="94" t="s">
        <v>153</v>
      </c>
      <c r="B61" s="95"/>
      <c r="C61" s="96"/>
      <c r="D61" s="18" t="s">
        <v>1</v>
      </c>
      <c r="E61" s="19">
        <v>60</v>
      </c>
      <c r="F61" s="77">
        <f>F60</f>
        <v>0</v>
      </c>
      <c r="G61" s="54">
        <f>E61*F61</f>
        <v>0</v>
      </c>
      <c r="H61" s="6"/>
    </row>
    <row r="62" spans="1:9" x14ac:dyDescent="0.2">
      <c r="A62" s="64" t="s">
        <v>93</v>
      </c>
      <c r="B62" s="64"/>
      <c r="C62" s="65"/>
      <c r="D62" s="65"/>
      <c r="E62" s="65"/>
      <c r="F62" s="65"/>
      <c r="G62" s="66"/>
      <c r="I62" s="6"/>
    </row>
    <row r="63" spans="1:9" ht="12.75" customHeight="1" x14ac:dyDescent="0.2">
      <c r="A63" s="125" t="s">
        <v>154</v>
      </c>
      <c r="B63" s="98"/>
      <c r="C63" s="99"/>
      <c r="D63" s="18" t="s">
        <v>1</v>
      </c>
      <c r="E63" s="19">
        <v>175</v>
      </c>
      <c r="F63" s="77">
        <f>F48</f>
        <v>0</v>
      </c>
      <c r="G63" s="54">
        <f>E63*F63</f>
        <v>0</v>
      </c>
      <c r="H63" s="51"/>
      <c r="I63" s="6"/>
    </row>
    <row r="64" spans="1:9" ht="15" customHeight="1" x14ac:dyDescent="0.2">
      <c r="A64" s="39"/>
      <c r="B64" s="40"/>
      <c r="C64" s="40"/>
      <c r="D64" s="40"/>
      <c r="E64" s="41"/>
      <c r="F64" s="42"/>
      <c r="G64" s="8"/>
    </row>
    <row r="65" spans="1:8" x14ac:dyDescent="0.2">
      <c r="A65" s="58" t="s">
        <v>4</v>
      </c>
      <c r="B65" s="19">
        <f>SUM(G48:G63)</f>
        <v>0</v>
      </c>
      <c r="D65" s="124" t="s">
        <v>90</v>
      </c>
      <c r="E65" s="124"/>
      <c r="F65" s="124"/>
      <c r="G65" s="124"/>
      <c r="H65" s="51"/>
    </row>
    <row r="66" spans="1:8" x14ac:dyDescent="0.2">
      <c r="A66" s="18" t="s">
        <v>8</v>
      </c>
      <c r="B66" s="19">
        <f>B65*0.19</f>
        <v>0</v>
      </c>
      <c r="E66" s="44"/>
      <c r="F66" s="45"/>
      <c r="G66" s="8"/>
    </row>
    <row r="67" spans="1:8" ht="13.5" thickBot="1" x14ac:dyDescent="0.25">
      <c r="A67" s="59" t="s">
        <v>5</v>
      </c>
      <c r="B67" s="60">
        <f>B66+B65</f>
        <v>0</v>
      </c>
      <c r="E67" s="41"/>
      <c r="F67" s="46"/>
      <c r="G67" s="8"/>
    </row>
    <row r="68" spans="1:8" ht="13.5" thickTop="1" x14ac:dyDescent="0.2">
      <c r="A68" s="40"/>
      <c r="B68" s="40"/>
      <c r="E68" s="41"/>
      <c r="F68" s="42"/>
      <c r="G68" s="8"/>
    </row>
    <row r="69" spans="1:8" x14ac:dyDescent="0.2">
      <c r="A69" s="55" t="s">
        <v>14</v>
      </c>
      <c r="B69" s="55"/>
      <c r="C69" s="55"/>
      <c r="D69" s="40"/>
      <c r="E69" s="41"/>
      <c r="F69" s="42"/>
      <c r="G69" s="8"/>
    </row>
    <row r="70" spans="1:8" x14ac:dyDescent="0.2">
      <c r="A70" s="55" t="s">
        <v>12</v>
      </c>
      <c r="B70" s="55"/>
      <c r="C70" s="55"/>
      <c r="E70" s="41"/>
      <c r="F70" s="42"/>
      <c r="G70" s="8"/>
    </row>
    <row r="71" spans="1:8" x14ac:dyDescent="0.2">
      <c r="A71" s="47" t="s">
        <v>51</v>
      </c>
      <c r="B71" s="47"/>
      <c r="C71" s="40"/>
      <c r="D71" s="40"/>
      <c r="E71" s="40"/>
      <c r="F71" s="42"/>
      <c r="G71" s="8"/>
    </row>
    <row r="72" spans="1:8" x14ac:dyDescent="0.2">
      <c r="A72" s="47" t="s">
        <v>52</v>
      </c>
      <c r="B72" s="47"/>
      <c r="C72" s="40"/>
      <c r="D72" s="40"/>
      <c r="E72" s="40"/>
      <c r="F72" s="42"/>
      <c r="G72" s="8"/>
    </row>
    <row r="73" spans="1:8" x14ac:dyDescent="0.2">
      <c r="A73" s="55" t="s">
        <v>49</v>
      </c>
      <c r="E73" s="4"/>
      <c r="F73" s="4"/>
      <c r="G73" s="8"/>
    </row>
    <row r="74" spans="1:8" x14ac:dyDescent="0.2">
      <c r="A74" s="56" t="s">
        <v>50</v>
      </c>
      <c r="C74" s="55"/>
      <c r="D74" s="55"/>
      <c r="E74" s="40"/>
      <c r="F74" s="40"/>
      <c r="G74" s="8"/>
    </row>
    <row r="75" spans="1:8" x14ac:dyDescent="0.2">
      <c r="A75" s="56"/>
      <c r="C75" s="55"/>
      <c r="D75" s="55"/>
      <c r="E75" s="40"/>
      <c r="F75" s="40"/>
      <c r="G75" s="8"/>
    </row>
    <row r="76" spans="1:8" x14ac:dyDescent="0.2">
      <c r="A76" s="48"/>
      <c r="C76" s="56"/>
      <c r="D76" s="56"/>
      <c r="E76" s="56"/>
      <c r="F76" s="56"/>
      <c r="G76" s="8"/>
    </row>
    <row r="77" spans="1:8" x14ac:dyDescent="0.2">
      <c r="A77" s="57"/>
      <c r="B77" s="8"/>
      <c r="C77" s="8"/>
      <c r="D77" s="8"/>
      <c r="E77" s="49"/>
      <c r="F77" s="50"/>
      <c r="G77" s="8"/>
    </row>
    <row r="78" spans="1:8" ht="30" customHeight="1" x14ac:dyDescent="0.2">
      <c r="A78" s="57"/>
      <c r="B78" s="8"/>
      <c r="C78" s="8"/>
      <c r="D78" s="8"/>
      <c r="E78" s="49"/>
      <c r="F78" s="50"/>
      <c r="G78" s="8"/>
    </row>
    <row r="79" spans="1:8" x14ac:dyDescent="0.2">
      <c r="A79" s="48"/>
      <c r="B79" s="8"/>
      <c r="C79" s="8"/>
      <c r="D79" s="8"/>
      <c r="E79" s="49"/>
      <c r="F79" s="50"/>
      <c r="G79" s="8"/>
    </row>
  </sheetData>
  <sheetProtection algorithmName="SHA-512" hashValue="2ixp29+2pRrum6juWJeWLCcXXeIb7YAuy84q4ibWkkulQZ17PhkzCaBUNd7onzA7K6EkXIfIiSF5bZo0B2QSng==" saltValue="Mu0MiVuTMbL0xq3kU0MViQ==" spinCount="100000" sheet="1" objects="1" scenarios="1" selectLockedCells="1"/>
  <mergeCells count="32">
    <mergeCell ref="A59:C59"/>
    <mergeCell ref="A61:C61"/>
    <mergeCell ref="D65:G65"/>
    <mergeCell ref="A54:C54"/>
    <mergeCell ref="A55:C55"/>
    <mergeCell ref="A63:C63"/>
    <mergeCell ref="A57:C57"/>
    <mergeCell ref="A60:C60"/>
    <mergeCell ref="A46:C46"/>
    <mergeCell ref="A48:C48"/>
    <mergeCell ref="A51:C51"/>
    <mergeCell ref="A52:C52"/>
    <mergeCell ref="A45:D45"/>
    <mergeCell ref="E45:F45"/>
    <mergeCell ref="A21:B21"/>
    <mergeCell ref="D21:G21"/>
    <mergeCell ref="A23:B23"/>
    <mergeCell ref="D23:G23"/>
    <mergeCell ref="A25:B25"/>
    <mergeCell ref="D25:G25"/>
    <mergeCell ref="A29:B29"/>
    <mergeCell ref="D29:G29"/>
    <mergeCell ref="D31:G31"/>
    <mergeCell ref="A34:B34"/>
    <mergeCell ref="D34:G34"/>
    <mergeCell ref="D36:G36"/>
    <mergeCell ref="D19:G19"/>
    <mergeCell ref="A1:E1"/>
    <mergeCell ref="B7:G7"/>
    <mergeCell ref="F9:G9"/>
    <mergeCell ref="F11:G11"/>
    <mergeCell ref="D17:G17"/>
  </mergeCells>
  <pageMargins left="0.70866141732283472" right="0.70866141732283472" top="0.78740157480314965" bottom="0.78740157480314965" header="0.31496062992125984" footer="0.31496062992125984"/>
  <pageSetup paperSize="9" scale="50" fitToHeight="0" orientation="portrait" r:id="rId1"/>
  <headerFooter>
    <oddFooter>&amp;L&amp;"Arial,Standard"&amp;10Bestellformular K27 Überdachung 5,65m (mit Fundamenten)&amp;R&amp;"Arial,Standard"&amp;10Seite &amp;P von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498580B-DD02-417C-82AD-F41E2E08636C}">
          <x14:formula1>
            <xm:f>Werte!$B$2:$B$3</xm:f>
          </x14:formula1>
          <xm:sqref>D21</xm:sqref>
        </x14:dataValidation>
        <x14:dataValidation type="list" allowBlank="1" showInputMessage="1" showErrorMessage="1" xr:uid="{B210385D-AF64-4079-88DE-71BFAD1CB755}">
          <x14:formula1>
            <xm:f>Werte!$C$2:$C$3</xm:f>
          </x14:formula1>
          <xm:sqref>D23</xm:sqref>
        </x14:dataValidation>
        <x14:dataValidation type="list" allowBlank="1" showInputMessage="1" showErrorMessage="1" xr:uid="{6D1E697A-133B-422D-8952-3A4AB5961C09}">
          <x14:formula1>
            <xm:f>Werte!$A$2:$A$3</xm:f>
          </x14:formula1>
          <xm:sqref>D31 D25:D26 D29 D34 D36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FE92C-A101-43C3-BA0E-343EAB139F69}">
  <dimension ref="A1:D3"/>
  <sheetViews>
    <sheetView workbookViewId="0">
      <selection activeCell="C33" sqref="C33"/>
    </sheetView>
  </sheetViews>
  <sheetFormatPr baseColWidth="10" defaultRowHeight="12.75" x14ac:dyDescent="0.2"/>
  <cols>
    <col min="1" max="1" width="11.42578125" style="14"/>
    <col min="2" max="2" width="38.28515625" style="14" bestFit="1" customWidth="1"/>
    <col min="3" max="3" width="19.5703125" style="14" bestFit="1" customWidth="1"/>
    <col min="4" max="4" width="29.85546875" style="14" bestFit="1" customWidth="1"/>
    <col min="5" max="5" width="16.85546875" style="14" customWidth="1"/>
    <col min="6" max="16384" width="11.42578125" style="14"/>
  </cols>
  <sheetData>
    <row r="1" spans="1:4" s="27" customFormat="1" x14ac:dyDescent="0.2">
      <c r="A1" s="27" t="s">
        <v>28</v>
      </c>
      <c r="B1" s="27" t="s">
        <v>29</v>
      </c>
      <c r="C1" s="27" t="s">
        <v>31</v>
      </c>
      <c r="D1" s="27" t="s">
        <v>53</v>
      </c>
    </row>
    <row r="2" spans="1:4" x14ac:dyDescent="0.2">
      <c r="A2" s="14" t="s">
        <v>26</v>
      </c>
      <c r="B2" s="14" t="s">
        <v>26</v>
      </c>
      <c r="C2" s="14" t="s">
        <v>32</v>
      </c>
      <c r="D2" s="14" t="s">
        <v>41</v>
      </c>
    </row>
    <row r="3" spans="1:4" x14ac:dyDescent="0.2">
      <c r="A3" s="14" t="s">
        <v>27</v>
      </c>
      <c r="B3" s="14" t="s">
        <v>30</v>
      </c>
      <c r="C3" s="14" t="s">
        <v>33</v>
      </c>
      <c r="D3" s="14" t="s">
        <v>42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4</vt:i4>
      </vt:variant>
    </vt:vector>
  </HeadingPairs>
  <TitlesOfParts>
    <vt:vector size="9" baseType="lpstr">
      <vt:lpstr>Sammelschließanlage K27 7,55m</vt:lpstr>
      <vt:lpstr>Sammelschließanlage K27FL 6,50m</vt:lpstr>
      <vt:lpstr>Überdachung K27 7,50m</vt:lpstr>
      <vt:lpstr>Überdachung K27 5,65m</vt:lpstr>
      <vt:lpstr>Werte</vt:lpstr>
      <vt:lpstr>'Sammelschließanlage K27 7,55m'!Druckbereich</vt:lpstr>
      <vt:lpstr>'Sammelschließanlage K27FL 6,50m'!Druckbereich</vt:lpstr>
      <vt:lpstr>'Überdachung K27 5,65m'!Druckbereich</vt:lpstr>
      <vt:lpstr>'Überdachung K27 7,50m'!Druckbereich</vt:lpstr>
    </vt:vector>
  </TitlesOfParts>
  <Company>ComputerKomplett SteinhilberSchwehr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Weis, Raphael</dc:creator>
  <cp:lastModifiedBy>Rößler, Jennifer</cp:lastModifiedBy>
  <cp:lastPrinted>2025-03-24T07:25:19Z</cp:lastPrinted>
  <dcterms:created xsi:type="dcterms:W3CDTF">2020-10-26T11:18:14Z</dcterms:created>
  <dcterms:modified xsi:type="dcterms:W3CDTF">2025-06-06T12:33:56Z</dcterms:modified>
</cp:coreProperties>
</file>